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ielima\Downloads\"/>
    </mc:Choice>
  </mc:AlternateContent>
  <xr:revisionPtr revIDLastSave="0" documentId="13_ncr:1_{D94EFB4B-479B-4317-BF4D-4F8B9E0D36D3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Área_Fim" sheetId="1" r:id="rId1"/>
    <sheet name="Adm Superior" sheetId="2" r:id="rId2"/>
    <sheet name="Área Meio" sheetId="3" r:id="rId3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I6" i="1"/>
  <c r="I8" i="1"/>
  <c r="I9" i="1"/>
  <c r="I10" i="1"/>
  <c r="I11" i="1"/>
  <c r="I12" i="1"/>
  <c r="I13" i="1"/>
  <c r="I18" i="1"/>
  <c r="I22" i="1"/>
  <c r="I25" i="1"/>
  <c r="I29" i="1"/>
  <c r="I32" i="1"/>
  <c r="I34" i="1"/>
  <c r="I39" i="1"/>
  <c r="I42" i="1"/>
  <c r="I43" i="1"/>
  <c r="I44" i="1"/>
  <c r="I45" i="1"/>
  <c r="H47" i="1"/>
  <c r="I47" i="1"/>
  <c r="I53" i="1"/>
  <c r="I54" i="1"/>
  <c r="I55" i="1"/>
</calcChain>
</file>

<file path=xl/sharedStrings.xml><?xml version="1.0" encoding="utf-8"?>
<sst xmlns="http://schemas.openxmlformats.org/spreadsheetml/2006/main" count="736" uniqueCount="315">
  <si>
    <t>Área de Atuação</t>
  </si>
  <si>
    <t>Objetivo Estratégico</t>
  </si>
  <si>
    <t>Indicadores de Impacto</t>
  </si>
  <si>
    <t>Macro Ação</t>
  </si>
  <si>
    <t>Indicadores de Esforço</t>
  </si>
  <si>
    <t>Fórmula de Cálculo</t>
  </si>
  <si>
    <t>Histórico</t>
  </si>
  <si>
    <t>Meta 2023</t>
  </si>
  <si>
    <t>Periodicidade</t>
  </si>
  <si>
    <t>Documento</t>
  </si>
  <si>
    <t>Cidadania e Consumidor</t>
  </si>
  <si>
    <t>Exigir a ampliação do acesso à creche e garantia de conclusão do ensino fundamental na idade recomendada</t>
  </si>
  <si>
    <t>Taxa de matrículas em creches</t>
  </si>
  <si>
    <t>Fomento à ampliação do acesso à creche</t>
  </si>
  <si>
    <t>-</t>
  </si>
  <si>
    <t>Para 50%</t>
  </si>
  <si>
    <t>Anual</t>
  </si>
  <si>
    <t>Mapa Estratégico</t>
  </si>
  <si>
    <t>Índice de fomento ao acesso à creche</t>
  </si>
  <si>
    <t>N/A</t>
  </si>
  <si>
    <t>Mensal</t>
  </si>
  <si>
    <t>Taxa de disparidade idade-série</t>
  </si>
  <si>
    <t>Fomento à conclusão do ensino fundamental na idade recomendada</t>
  </si>
  <si>
    <t>Em 10%</t>
  </si>
  <si>
    <t>Índice de fomento à redução da disparidade idade-série</t>
  </si>
  <si>
    <t>Fomento da implementação da mediação escolar como forma de pacificação social de conflitos</t>
  </si>
  <si>
    <t>Índice de fomento à implementação do Projeto de Mediação Escolar</t>
  </si>
  <si>
    <t>Garantir a eficiência no atendimento da atenção básica à saúde </t>
  </si>
  <si>
    <t>Índice de conformidade da atuação das Unidades Básicas de Saúde</t>
  </si>
  <si>
    <t>Acompanhamento das ações relacionadas a Atenção Básica previstas no Plano Municipal e Estadual de Saúde no município, com a articulação da rede, fomentando a atuação integrada e valorização dos órgãos de Controle Social</t>
  </si>
  <si>
    <t xml:space="preserve"> -</t>
  </si>
  <si>
    <t>Índice de acompanhamento da Atenção Básica previsto no Plano Municipal</t>
  </si>
  <si>
    <t>Incentivo à atuação integrada entre o Conselho Municipal de Saúde, Gestores Municipais e Equipes das Unidades Básicas de Saúde; e, à implementação de práticas solução consensual de desconformidades nos serviços prestados pela rede básica de saúde</t>
  </si>
  <si>
    <t>Índice de fomento à atuação integrada e solução consensual das desconformidades</t>
  </si>
  <si>
    <t>Impulsionar a adoção de padrões inovadores que priorizem a execução de programas de Saúde Preventiva (alimentação saudável, práticas esportivas, vacinação, etc) pela rede básica de saúde</t>
  </si>
  <si>
    <t>Índice de fomento à saúde preventiva</t>
  </si>
  <si>
    <t>Criança e Adolescente</t>
  </si>
  <si>
    <t>Exigir o cumprimento do direito à saúde mental da criança e do adolescente com cobertura de rede de cuidado e tratamento ambulatorial para uso abusivo de substância psicoativa</t>
  </si>
  <si>
    <t>Índice de cobertura de Centro de Atenção Psicossocial (CAPS)</t>
  </si>
  <si>
    <t>Fomentar a implementação de Centros de Atenção Psicossocial (CAPS)</t>
  </si>
  <si>
    <t>32 Municípios</t>
  </si>
  <si>
    <t>Índice de fomento à implementação do CAPS</t>
  </si>
  <si>
    <t>Exigir a redução das diversas formas de violência escolar na rede pública</t>
  </si>
  <si>
    <t>Taxa de violência escolar</t>
  </si>
  <si>
    <t>Implementação de medidas de pacificação social no ambiente escolar</t>
  </si>
  <si>
    <t>Em 20%</t>
  </si>
  <si>
    <t>Índice de medidas de enfrentamento à violência e implantação de pacificação social</t>
  </si>
  <si>
    <t>Criminal</t>
  </si>
  <si>
    <t>Fortalecer a ressocialização dos reeducandos e a redução da prática delituosa </t>
  </si>
  <si>
    <t>Índice de ressocialização</t>
  </si>
  <si>
    <t>Fomento à ressocialização dos reeducandos por intermédio de parcerias interinstitucionais que viabilizem trabalho e cursos nas unidades penais</t>
  </si>
  <si>
    <t>Para 30%</t>
  </si>
  <si>
    <t>Percentual de reincidência</t>
  </si>
  <si>
    <t>Índice de fomento à ressocialização de reeducandos</t>
  </si>
  <si>
    <t>Fomentar a implementação do modelo de Centro de Reintegração Social (APAC)</t>
  </si>
  <si>
    <t>Índice de fomento à implementação de CERS</t>
  </si>
  <si>
    <t>Fomentar a prevenção e repressão ao tráfico de drogas e crimes violentos (homicídio, latrocínio e feminicídio)</t>
  </si>
  <si>
    <t>Taxa de feiminicídio</t>
  </si>
  <si>
    <t>Fomento à prevenção do feminicídio através da implementação da Rede de Enfrentamento à violência doméstica e familiar contra a mulher</t>
  </si>
  <si>
    <t>Índice de implementação de Projetos da Rede de Enfrentamento</t>
  </si>
  <si>
    <t>Taxa de homicídio doloso</t>
  </si>
  <si>
    <t>Implementação dos Núcleos de Defesa da Vida e das vítimas de crimes violentos (homicídio e latrocínio)</t>
  </si>
  <si>
    <t>Índice de fomento à implementação do Núcleo de Defesa da Vida</t>
  </si>
  <si>
    <t>Tempo médio de tramitação de ações penais de tráfico de drogas</t>
  </si>
  <si>
    <t>Gestão das ações penais de tráfico de drogas</t>
  </si>
  <si>
    <t>Em 30%</t>
  </si>
  <si>
    <t>Em 50%</t>
  </si>
  <si>
    <t>Índice de melhoria da gestão de ações penais de tráfico de drogas</t>
  </si>
  <si>
    <t>Meio Ambiente Natural e Urbano</t>
  </si>
  <si>
    <t>Promover ações que elevem a qualidade do saneamento básico</t>
  </si>
  <si>
    <t>Índice de qualidade da água</t>
  </si>
  <si>
    <t>Exigir do poder público que atenda aos critérios de controle da qualidade da água e promova a expansão da coleta e tratamento de esgoto, conforme previsto no Plano Municipal de Saneamento Básico</t>
  </si>
  <si>
    <t>Índice de acompanhamento do controle da qualidade da água</t>
  </si>
  <si>
    <t>Percentual de tratamento de esgoto</t>
  </si>
  <si>
    <t>Índice de acompanhamento da expansão da coleta e tratamento de esgoto</t>
  </si>
  <si>
    <t>Índice de implantação do Plano Municipal de Saneamento Básico (PMSB)</t>
  </si>
  <si>
    <t>Para 20%</t>
  </si>
  <si>
    <t>Índice de fomento à implementação dos Planos Municipais de Saneamento Básico (PMSB)</t>
  </si>
  <si>
    <t>Índice de destinação adequada de resíduos</t>
  </si>
  <si>
    <t>Exigir a adequada destinação dos resíduos sólidos e implementação da reciclagem e logística reversa</t>
  </si>
  <si>
    <t>Índice de reciclagem e logística reversa</t>
  </si>
  <si>
    <t>Índice de acompanhamento e fiscalização da destinação de resíduos sólidos, reciclagem e logística reversa</t>
  </si>
  <si>
    <t>Elevar as ações de prevenção e de reparação de danos causados aos ecossistemas</t>
  </si>
  <si>
    <t>Índice de desmatamento</t>
  </si>
  <si>
    <t>Fortalecimento da atuação no combate ao desmatamento ilegal e queimadas nas comarcas</t>
  </si>
  <si>
    <t>1.449 (2018)</t>
  </si>
  <si>
    <t>Índice de queimadas</t>
  </si>
  <si>
    <t>287.228 (2018)</t>
  </si>
  <si>
    <t>Índice de fomento ao combate do desmatamento e queimadas</t>
  </si>
  <si>
    <t>Índice de proteção de nascentes</t>
  </si>
  <si>
    <t>Fiscalizar a poluição e degradação dos recursos hídricos e das áreas de preservação permanente</t>
  </si>
  <si>
    <t>Índice de fomento à proteção de recursos hídricos</t>
  </si>
  <si>
    <t>Fortalecimento da atuação das Promotorias de Bacia hidrográfica</t>
  </si>
  <si>
    <t>Índice de fortalecimento das Promotorias de Bacia Hidrográfica</t>
  </si>
  <si>
    <t>Índice de reabilitação de animais silvestres</t>
  </si>
  <si>
    <t>Empreender medidas para garantir a reabilitação dos animais silvestres por meio da implementação dos Centros de Triagem e de Reabilitação de Animais Silvestres (CETRAS) e responsabilizar os degradadores</t>
  </si>
  <si>
    <t>Em 15%</t>
  </si>
  <si>
    <t>Índice de fomento à implementação do CETRAS</t>
  </si>
  <si>
    <t>Patrimônio Público</t>
  </si>
  <si>
    <t>Garantir a eficiência e responsabilização dos atos de improbidade e lesão ao erário</t>
  </si>
  <si>
    <t>Promoção da eficiência da atuação ministerial no combate à corrupção</t>
  </si>
  <si>
    <t>Percentual de conclusão de estoque antigo</t>
  </si>
  <si>
    <t>Para 100%</t>
  </si>
  <si>
    <t>Percentual de conclusão de estoque relevante</t>
  </si>
  <si>
    <t>Percentual de execução de decisões judiciais</t>
  </si>
  <si>
    <t>Percentual de execução de acordos descumpridos</t>
  </si>
  <si>
    <t>Índice de prevenção à corrupção</t>
  </si>
  <si>
    <t>Índice de implementação de controle interno</t>
  </si>
  <si>
    <t>Fomento à implementação de controle interno nos municípios</t>
  </si>
  <si>
    <t>Índice de fomento à implementação de controle interno</t>
  </si>
  <si>
    <t>CAO – Coordenação Geral</t>
  </si>
  <si>
    <t>Fomentar práticas de governança e gestão em todos os níveis, resolutivas e orientadas para resultados </t>
  </si>
  <si>
    <t>Percentual de metas do planejamento estratégico atingidas </t>
  </si>
  <si>
    <t>Contribuir na otimização das atividades dos órgãos de execução para atingimento do Planejamento Estratégico Institucional (PEI)  </t>
  </si>
  <si>
    <t>66 (2018)</t>
  </si>
  <si>
    <t>Semestral</t>
  </si>
  <si>
    <t>Produção técnica de material orientativo</t>
  </si>
  <si>
    <t>546 (2019)</t>
  </si>
  <si>
    <t>765 (40%)</t>
  </si>
  <si>
    <t>Percentual de iniciativas para atingimento dos objetivos estratégicos  </t>
  </si>
  <si>
    <t>Redução do tempo de resposta das análises técnicas </t>
  </si>
  <si>
    <t>52 dias (2019)</t>
  </si>
  <si>
    <t>30 dias</t>
  </si>
  <si>
    <t>Índice de manifestações técnicas emitidas</t>
  </si>
  <si>
    <t>1116 (2019)</t>
  </si>
  <si>
    <t>Trimestral</t>
  </si>
  <si>
    <t>Ouvidoria</t>
  </si>
  <si>
    <t>Modernizar e dar celeridade aos processos organizacionais internos </t>
  </si>
  <si>
    <t>Promover o atendimento célere e eficiente à sociedade das manifestações recebidas pela Ouvidoria  </t>
  </si>
  <si>
    <t>Percentual de manifestações respondidas no prazo de 30 dias </t>
  </si>
  <si>
    <t>37 dias, em média (2019)</t>
  </si>
  <si>
    <t>Fortalecer a comunicação e a imagem institucional </t>
  </si>
  <si>
    <t>Promover ações de acesso às ações da Ouvidoria de forma a fortalecer a imagem institucional </t>
  </si>
  <si>
    <t>Número de municípios contemplados com ações da Ouvidoria </t>
  </si>
  <si>
    <t>2 (2019)</t>
  </si>
  <si>
    <t>GAECO</t>
  </si>
  <si>
    <t>Estabelecer rotina de investigação para identificar ativos financeiros</t>
  </si>
  <si>
    <t>Tempo médio de investigação na identificação de ativos financeiros</t>
  </si>
  <si>
    <t>18 meses (2018)</t>
  </si>
  <si>
    <t>9 meses</t>
  </si>
  <si>
    <t>Tornar mais célere a atividade investigativa e promover maior eficiência na gestão da tramitação das ações penais </t>
  </si>
  <si>
    <t>Duração média das investigações </t>
  </si>
  <si>
    <t>24 meses (2018)</t>
  </si>
  <si>
    <t>18 meses</t>
  </si>
  <si>
    <t>Percentual de ações penais com gestão realizada</t>
  </si>
  <si>
    <t>Fortalecer a estrutura das unidades desconcentradas do GAECO  </t>
  </si>
  <si>
    <t>Percentual de implementação do Projeto  </t>
  </si>
  <si>
    <t>COGER</t>
  </si>
  <si>
    <t>Fiscalizar a execução do planejamento estratégico da área fim</t>
  </si>
  <si>
    <t>Índice de fomento ao cumprimento do Planejamento Estratégico pelos órgãos de execução</t>
  </si>
  <si>
    <t>Promover a qualidade de vida no trabalho e a gestão por competências</t>
  </si>
  <si>
    <t>Desenvolver medidas de avaliação e acompanhamento das condições de saúde dos membros  </t>
  </si>
  <si>
    <t>Percentual de membros avaliados e acompanhados</t>
  </si>
  <si>
    <t>CEAF</t>
  </si>
  <si>
    <t>Intensificar a formação, capacitação e aperfeiçoamento dos integrantes </t>
  </si>
  <si>
    <t>Promover a formação, qualificação e aperfeiçoamento continuados de membros e servidores </t>
  </si>
  <si>
    <t>Percentual de integrantes capacitados com carga horária mínima de 8h/ano </t>
  </si>
  <si>
    <t>56% (2019)</t>
  </si>
  <si>
    <t>Porcentagem de execução do Plano Anual de Capacitação (PAC) </t>
  </si>
  <si>
    <t>40% (2019)</t>
  </si>
  <si>
    <t> </t>
  </si>
  <si>
    <t>CAOP/CSI</t>
  </si>
  <si>
    <t xml:space="preserve">Percentual de relatórios de inteligência difundidos  </t>
  </si>
  <si>
    <t xml:space="preserve">Realizar a gestão da informação, visando produzir conhecimento útil e racional, exigido pelo princípio da eficiência  </t>
  </si>
  <si>
    <t>199 (2019)</t>
  </si>
  <si>
    <t xml:space="preserve">Incremento das bases de dados, aquisição de microsserviços e acessos por meio de usuário/senha disponíveis ao CAOP/CSI   </t>
  </si>
  <si>
    <t xml:space="preserve">Fomentar práticas de governança e gestão em todos níveis, resolutivas e orientadas para resultados  </t>
  </si>
  <si>
    <t xml:space="preserve">Conformação da Instituição com a Lei Geral de Proteção de Dados </t>
  </si>
  <si>
    <t xml:space="preserve">Implantar Programa de Governança de Dados Pessoais com base na LGPD </t>
  </si>
  <si>
    <t xml:space="preserve">Percentual de implementação do Programa  </t>
  </si>
  <si>
    <t xml:space="preserve">- </t>
  </si>
  <si>
    <t xml:space="preserve">Prover soluções tecnológicas inovadoras, integradas e eficientes  </t>
  </si>
  <si>
    <t xml:space="preserve">Relatórios de inteligência espontâneo produzidos  </t>
  </si>
  <si>
    <t xml:space="preserve">Implantação do Portal de Acesso à investigação (PAI)  </t>
  </si>
  <si>
    <t xml:space="preserve">Número de acessos e pesquisas nível 1 no sistema PAI  </t>
  </si>
  <si>
    <t xml:space="preserve">Número de acessos e pesquisas nível 2 no sistema PAI </t>
  </si>
  <si>
    <t>Gabinete PGJ – Promotores Auxiliares</t>
  </si>
  <si>
    <t xml:space="preserve">Promover a qualidade de vida no trabalho e a gestão por competências  </t>
  </si>
  <si>
    <t xml:space="preserve">Percentual de satisfação dos integrantes </t>
  </si>
  <si>
    <t xml:space="preserve">Promover a Qualidade de vida no trabalho </t>
  </si>
  <si>
    <t>61% (2019)</t>
  </si>
  <si>
    <t xml:space="preserve">Percentual de integrantes contemplados com ações de qualidade de vida  </t>
  </si>
  <si>
    <t xml:space="preserve">Taxa de afastamento  </t>
  </si>
  <si>
    <t xml:space="preserve">Implementar a Gestão por competências   </t>
  </si>
  <si>
    <t xml:space="preserve">Percentual de integrantes capacitados nas competências comuns mapeadas  </t>
  </si>
  <si>
    <t>25% (2019)</t>
  </si>
  <si>
    <t xml:space="preserve">Percentual de integrantes capacitados nas competências gerenciais mapeadas  </t>
  </si>
  <si>
    <t xml:space="preserve">Percentual de implantação do Programa de Gestão por Competências </t>
  </si>
  <si>
    <t>NACO - CRIMINAL</t>
  </si>
  <si>
    <t>Modernizar e dar celeridade aos processos organizacionais internos</t>
  </si>
  <si>
    <t>Ampliar e fortalecer a atividade investigativa de crimes cometidos por agentes detentores de foro especial por prerrogativa de função</t>
  </si>
  <si>
    <t xml:space="preserve">Tempo médio de tramitação das investigações </t>
  </si>
  <si>
    <t xml:space="preserve">Promover o acompanhamento eficaz das ações penais em tramitação com implantação de mecanismos específicos </t>
  </si>
  <si>
    <t xml:space="preserve">Número de medidas executadas conforme plano de ação </t>
  </si>
  <si>
    <t>Indicador de Impacto</t>
  </si>
  <si>
    <t>Indicador de Esforço</t>
  </si>
  <si>
    <t>Controle Interno</t>
  </si>
  <si>
    <t>Fomentar práticas de governança e gestão em todos os níveis, resolutivas e orientadas para resultado</t>
  </si>
  <si>
    <t>Índice de aderência das áreas à política de Gestão de Riscos </t>
  </si>
  <si>
    <t>Estruturar o Controle Interno como instrumento de governança e gestão de riscos </t>
  </si>
  <si>
    <t>Índice de recomendações de implementação de instrumentos de Gestão de Riscos (GR) atendidas</t>
  </si>
  <si>
    <t>9% (2017 e 2018)</t>
  </si>
  <si>
    <t>Índice de redução de custos nos processos organizacionais</t>
  </si>
  <si>
    <t>Auxiliar na melhoria da eficiência e economicidade dos processos organizacionais internos. </t>
  </si>
  <si>
    <t>Índice de Execução das avaliações previstas no Plano Anual de Auditoria Interna (PAAI)</t>
  </si>
  <si>
    <t>52% (2018)</t>
  </si>
  <si>
    <t>Índice de Recomendações atendidas em Auditorias Internas</t>
  </si>
  <si>
    <t>54% (2017 e 2018)</t>
  </si>
  <si>
    <t>DECOM</t>
  </si>
  <si>
    <t>Fortalecer a comunicação e a imagem institucional</t>
  </si>
  <si>
    <t>Índice de destaque de publicações</t>
  </si>
  <si>
    <t>Promover o relacionamento do MP com a sociedade</t>
  </si>
  <si>
    <t>19% (2019/2)</t>
  </si>
  <si>
    <t>Matérias produzidas</t>
  </si>
  <si>
    <t>951 (2019)</t>
  </si>
  <si>
    <t>Posts publicados para redes sociais  </t>
  </si>
  <si>
    <t>3872 (2019)</t>
  </si>
  <si>
    <t>5420 (40%)</t>
  </si>
  <si>
    <t>Taxa de incremento de seguidores no Instagram </t>
  </si>
  <si>
    <t>4951 (2019)</t>
  </si>
  <si>
    <t>DENGE</t>
  </si>
  <si>
    <t>Assegurar a disponibilidade financeira e a aplicação eficiente dos recursos orçamentários</t>
  </si>
  <si>
    <t>Grau de eficiência na aplicação dos recursos planejados para obras de construção civil </t>
  </si>
  <si>
    <t>Execução de obras de construção e ampliação de unidades ministeriais </t>
  </si>
  <si>
    <t>0,76% (2018) 
7% (2019)</t>
  </si>
  <si>
    <t>Eficiência financeira sobre o recurso total disponibilizado </t>
  </si>
  <si>
    <t>57% (2018)
67% (2019)</t>
  </si>
  <si>
    <t>Número de unidades administrativas iniciadas de construção, ampliação ou reforma</t>
  </si>
  <si>
    <t>7 (2018)
2 (2019)</t>
  </si>
  <si>
    <t>Promover ações de sustentabilidade e a eficientização no uso de recursos naturais</t>
  </si>
  <si>
    <t>Redução do consumo de energia não renovável</t>
  </si>
  <si>
    <t>Substituição de energia não renovável por energia renovável em seu consumo na entrância final </t>
  </si>
  <si>
    <t>3840000 kwh/ano
(2019)</t>
  </si>
  <si>
    <t>Quantidade de unidades ministeriais com energia renovável implantada </t>
  </si>
  <si>
    <t>5,88% (2019)</t>
  </si>
  <si>
    <t>DAEXP</t>
  </si>
  <si>
    <t>Percentual de procedimentos administrativos virtualizados </t>
  </si>
  <si>
    <t>Estabelecer virtualização do Sistema de Gestão Administrativa (GEDOC) </t>
  </si>
  <si>
    <t>9505 (2019)</t>
  </si>
  <si>
    <t>Percentual de execução do projeto</t>
  </si>
  <si>
    <t>DAQ</t>
  </si>
  <si>
    <t>Índice do tempo do processo de aquisição de bens e serviços nas licitações </t>
  </si>
  <si>
    <t>Promover eficiência e economicidade nos procedimentos administrativos relativos à aquisição de bens e serviços</t>
  </si>
  <si>
    <t>155 dias (2018)
121 dias (2019)</t>
  </si>
  <si>
    <t>90 dias (25%)</t>
  </si>
  <si>
    <t>Percentual de pregões homologados</t>
  </si>
  <si>
    <t>87% (2019)</t>
  </si>
  <si>
    <t>Percentual de economia nos processos de aquisição de bens e serviços</t>
  </si>
  <si>
    <t>Promover ou garantir a aderência do plano de aquisições ao orçamento executado </t>
  </si>
  <si>
    <t>30% (2019)</t>
  </si>
  <si>
    <t>Percentual de aderência do plano anual de aquisições</t>
  </si>
  <si>
    <t>74% (2018) 66% (2019)</t>
  </si>
  <si>
    <t>DTI</t>
  </si>
  <si>
    <t>Fomentar práticas de governança e gestão em todos os níveis, resolutivas e orientadas para resultado </t>
  </si>
  <si>
    <t>Implantação de práticas de governança na tecnologia da informação em cumprimento à Política Nacional de TI (Resolução 171/2017)</t>
  </si>
  <si>
    <t>Percentual de aderência aos eixos Planos, Políticas e Modelos; Processos; Estruturas Organizacionais; e Informação</t>
  </si>
  <si>
    <t>50% (2019)</t>
  </si>
  <si>
    <t>Quadrimestral</t>
  </si>
  <si>
    <t>Prover soluções tecnológicas inovadoras, integradas e eficientes</t>
  </si>
  <si>
    <t>Implantação de soluções inovadoras com redução de custos </t>
  </si>
  <si>
    <t>Percentual de desktops substituídos por estações de trabalho de baixo custo </t>
  </si>
  <si>
    <t>200 (100%)</t>
  </si>
  <si>
    <t>Virtualização de procedimentos organizacionais que promovam a eficiência da atuação ministerial </t>
  </si>
  <si>
    <t>Percentual de virtualizações implantadas em processos organizacionais </t>
  </si>
  <si>
    <t>DEFIN</t>
  </si>
  <si>
    <t>Promover o controle e gestão de custos</t>
  </si>
  <si>
    <t>Percentual de implementação da sistemática de gestão dos custos</t>
  </si>
  <si>
    <t>67% (2019)</t>
  </si>
  <si>
    <t>100% (2021)</t>
  </si>
  <si>
    <t>Prover medidas de rentabilidade</t>
  </si>
  <si>
    <t>Medidas de captação de recursos</t>
  </si>
  <si>
    <t>DEPLAN</t>
  </si>
  <si>
    <t>Fomentar práticas de governança e gestão em todos os níveis, resolutivas e orientadas para resultados</t>
  </si>
  <si>
    <t>Implementação da Gestão Estratégica orientada para resultados</t>
  </si>
  <si>
    <t>Promover iniciativas de inovação como ferramenta de fomento à Gestão Estratégica orientada para resultados</t>
  </si>
  <si>
    <t>Percentual de Implementação do Projeto do Sistema de Acompanhamento do Planejamento Estratégico (automatizado e por indicadores)</t>
  </si>
  <si>
    <t>Implantação do Banco de Projetos do MPMT – Virtualizado e automatizado</t>
  </si>
  <si>
    <t>Implantação do Sistema de Orçamento</t>
  </si>
  <si>
    <t>Tempo de tramitação dos processos organizacionais mapeados na área meio</t>
  </si>
  <si>
    <t>Promover a modernização dos processos organizacionais</t>
  </si>
  <si>
    <t>Percentual de Modernização dos processos organizacionais</t>
  </si>
  <si>
    <t>100% (2022)</t>
  </si>
  <si>
    <t>DGP</t>
  </si>
  <si>
    <t>Modernizar dar celeridade aos processos organizacionais internos</t>
  </si>
  <si>
    <t>Informatizar os processos organizacionais internos   </t>
  </si>
  <si>
    <t>Implementação de sistema virtual integrado de gestão de pessoas</t>
  </si>
  <si>
    <t>Promover o atendimento célere e satisfatório dos integrantes</t>
  </si>
  <si>
    <t>Percentual de iniciativas de melhoria e eficiência no atendimento  </t>
  </si>
  <si>
    <t>DAA</t>
  </si>
  <si>
    <t>Promover ações de sustentabilidade e da eficientização no uso dos recursos naturais</t>
  </si>
  <si>
    <t>Percentual de economia das iniciativas implementadas</t>
  </si>
  <si>
    <t>Desenvolver iniciativas que promovam a sustentabilidade socioambiental e a redução de custos administrativos</t>
  </si>
  <si>
    <t>Percentual de consumo de energia elétrica</t>
  </si>
  <si>
    <t>Taxa de consumo de água</t>
  </si>
  <si>
    <t xml:space="preserve">Modernização e sustentabilidade da frota  </t>
  </si>
  <si>
    <t xml:space="preserve">Iniciativas de fomento à eficientização dos recursos e materiais administrativos </t>
  </si>
  <si>
    <t>Meta 2022</t>
  </si>
  <si>
    <t>Para 47%</t>
  </si>
  <si>
    <t>Em 7,5%</t>
  </si>
  <si>
    <t>52 Municípios</t>
  </si>
  <si>
    <t>59 Municípios</t>
  </si>
  <si>
    <t xml:space="preserve"> Em 15%</t>
  </si>
  <si>
    <t>Em 7%</t>
  </si>
  <si>
    <t>Em 40%</t>
  </si>
  <si>
    <t>Para 15%</t>
  </si>
  <si>
    <t>Em 22,5%</t>
  </si>
  <si>
    <t>Para 75%</t>
  </si>
  <si>
    <t>732 (34%)</t>
  </si>
  <si>
    <t>35 dias</t>
  </si>
  <si>
    <t>12 meses</t>
  </si>
  <si>
    <t>20 meses</t>
  </si>
  <si>
    <t>Em 16%</t>
  </si>
  <si>
    <t>4995 (29%)</t>
  </si>
  <si>
    <t>97 dias (19,5%)</t>
  </si>
  <si>
    <t>150 (75%)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</si>
</sst>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9">
    <font>
      <sz val="11"/>
      <color indexed="8"/>
      <name val="Liberation Sans1"/>
    </font>
    <font>
      <sz val="10"/>
      <name val="Arial"/>
    </font>
    <font>
      <sz val="10"/>
      <color indexed="9"/>
      <name val="Liberation Sans1"/>
    </font>
    <font>
      <b/>
      <sz val="10"/>
      <color indexed="8"/>
      <name val="Liberation Sans1"/>
    </font>
    <font>
      <sz val="10"/>
      <color indexed="10"/>
      <name val="Liberation Sans1"/>
    </font>
    <font>
      <b/>
      <sz val="10"/>
      <color indexed="9"/>
      <name val="Liberation Sans1"/>
    </font>
    <font>
      <i/>
      <sz val="10"/>
      <color indexed="23"/>
      <name val="Liberation Sans1"/>
    </font>
    <font>
      <sz val="10"/>
      <color indexed="17"/>
      <name val="Liberation Sans1"/>
    </font>
    <font>
      <sz val="18"/>
      <color indexed="8"/>
      <name val="Liberation Sans1"/>
    </font>
    <font>
      <sz val="12"/>
      <color indexed="8"/>
      <name val="Liberation Sans1"/>
    </font>
    <font>
      <b/>
      <sz val="24"/>
      <color indexed="8"/>
      <name val="Liberation Sans1"/>
    </font>
    <font>
      <u/>
      <sz val="10"/>
      <color indexed="12"/>
      <name val="Liberation Sans1"/>
    </font>
    <font>
      <sz val="10"/>
      <color indexed="19"/>
      <name val="Liberation Sans1"/>
    </font>
    <font>
      <sz val="10"/>
      <color indexed="63"/>
      <name val="Liberation Sans1"/>
    </font>
    <font>
      <sz val="11"/>
      <color indexed="8"/>
      <name val="Calibri"/>
      <family val="2"/>
    </font>
    <font>
      <b/>
      <sz val="11"/>
      <color indexed="8"/>
      <name val="Arial1"/>
    </font>
    <font>
      <b/>
      <sz val="11"/>
      <color indexed="8"/>
      <name val="Arial1"/>
      <charset val="1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  <charset val="1"/>
    </font>
    <font>
      <sz val="11"/>
      <color indexed="8"/>
      <name val="Arial1"/>
    </font>
    <font>
      <b/>
      <sz val="10"/>
      <color indexed="8"/>
      <name val="Arial1"/>
    </font>
    <font>
      <b/>
      <sz val="11"/>
      <color indexed="8"/>
      <name val="Arial"/>
      <family val="2"/>
      <charset val="1"/>
    </font>
    <font>
      <sz val="12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</font>
    <font>
      <sz val="11"/>
      <color indexed="8"/>
      <name val="Arial"/>
    </font>
    <font>
      <sz val="11"/>
      <color indexed="59"/>
      <name val="Arial"/>
    </font>
    <font>
      <sz val="11"/>
      <color indexed="8"/>
      <name val="Liberation Sans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0">
    <xf numFmtId="0" fontId="0" fillId="0" borderId="0"/>
    <xf numFmtId="164" fontId="1" fillId="0" borderId="0" applyFill="0" applyBorder="0" applyAlignment="0" applyProtection="0"/>
    <xf numFmtId="9" fontId="28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5" fillId="6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/>
    <xf numFmtId="0" fontId="12" fillId="8" borderId="0" applyBorder="0" applyProtection="0"/>
    <xf numFmtId="0" fontId="13" fillId="8" borderId="1" applyProtection="0"/>
    <xf numFmtId="0" fontId="14" fillId="0" borderId="0" applyBorder="0" applyProtection="0"/>
    <xf numFmtId="0" fontId="14" fillId="0" borderId="0" applyBorder="0" applyProtection="0"/>
    <xf numFmtId="0" fontId="4" fillId="0" borderId="0" applyBorder="0" applyProtection="0"/>
  </cellStyleXfs>
  <cellXfs count="80">
    <xf numFmtId="0" fontId="0" fillId="0" borderId="0" xfId="0"/>
    <xf numFmtId="0" fontId="0" fillId="0" borderId="0" xfId="0" applyNumberFormat="1"/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justify" vertical="center" wrapText="1"/>
    </xf>
    <xf numFmtId="0" fontId="0" fillId="0" borderId="2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9" fontId="18" fillId="0" borderId="2" xfId="2" applyNumberFormat="1" applyFont="1" applyBorder="1" applyAlignment="1" applyProtection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10" fontId="18" fillId="0" borderId="2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justify" wrapText="1"/>
    </xf>
    <xf numFmtId="10" fontId="18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justify" vertical="center"/>
    </xf>
    <xf numFmtId="0" fontId="18" fillId="0" borderId="2" xfId="2" applyNumberFormat="1" applyFont="1" applyBorder="1" applyAlignment="1" applyProtection="1">
      <alignment horizontal="center" vertical="center"/>
    </xf>
    <xf numFmtId="0" fontId="18" fillId="0" borderId="2" xfId="0" applyNumberFormat="1" applyFont="1" applyBorder="1" applyAlignment="1">
      <alignment wrapText="1"/>
    </xf>
    <xf numFmtId="0" fontId="18" fillId="0" borderId="2" xfId="0" applyNumberFormat="1" applyFont="1" applyBorder="1" applyAlignment="1">
      <alignment horizontal="center" wrapText="1"/>
    </xf>
    <xf numFmtId="10" fontId="18" fillId="0" borderId="2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8" fillId="10" borderId="4" xfId="0" applyFont="1" applyFill="1" applyBorder="1" applyAlignment="1">
      <alignment horizontal="justify" vertical="center" wrapText="1"/>
    </xf>
    <xf numFmtId="0" fontId="0" fillId="0" borderId="2" xfId="0" applyBorder="1"/>
    <xf numFmtId="0" fontId="19" fillId="0" borderId="2" xfId="0" applyFont="1" applyFill="1" applyBorder="1" applyAlignment="1">
      <alignment horizontal="center" vertical="center"/>
    </xf>
    <xf numFmtId="0" fontId="24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6" fillId="0" borderId="2" xfId="0" applyNumberFormat="1" applyFont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justify" wrapText="1"/>
    </xf>
    <xf numFmtId="0" fontId="26" fillId="0" borderId="2" xfId="0" applyNumberFormat="1" applyFont="1" applyBorder="1" applyAlignment="1">
      <alignment horizontal="center" vertical="center"/>
    </xf>
    <xf numFmtId="10" fontId="26" fillId="0" borderId="2" xfId="0" applyNumberFormat="1" applyFont="1" applyBorder="1" applyAlignment="1">
      <alignment horizontal="center" vertical="center"/>
    </xf>
    <xf numFmtId="0" fontId="26" fillId="0" borderId="2" xfId="0" applyNumberFormat="1" applyFont="1" applyBorder="1" applyAlignment="1">
      <alignment horizontal="justify"/>
    </xf>
    <xf numFmtId="10" fontId="26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justify" wrapText="1"/>
    </xf>
    <xf numFmtId="0" fontId="26" fillId="0" borderId="2" xfId="0" applyNumberFormat="1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/>
    </xf>
    <xf numFmtId="9" fontId="18" fillId="0" borderId="2" xfId="0" applyNumberFormat="1" applyFont="1" applyFill="1" applyBorder="1" applyAlignment="1">
      <alignment horizontal="center" vertical="center"/>
    </xf>
    <xf numFmtId="9" fontId="18" fillId="0" borderId="2" xfId="0" applyNumberFormat="1" applyFont="1" applyBorder="1" applyAlignment="1">
      <alignment horizontal="center" vertical="center"/>
    </xf>
    <xf numFmtId="9" fontId="18" fillId="0" borderId="2" xfId="0" applyNumberFormat="1" applyFont="1" applyBorder="1" applyAlignment="1">
      <alignment horizontal="center" vertical="center" wrapText="1"/>
    </xf>
    <xf numFmtId="9" fontId="26" fillId="0" borderId="2" xfId="0" applyNumberFormat="1" applyFont="1" applyBorder="1" applyAlignment="1">
      <alignment horizontal="center" vertical="center"/>
    </xf>
    <xf numFmtId="9" fontId="26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9" borderId="2" xfId="0" applyNumberFormat="1" applyFont="1" applyFill="1" applyBorder="1" applyAlignment="1">
      <alignment horizontal="center" vertical="center" wrapText="1"/>
    </xf>
    <xf numFmtId="0" fontId="17" fillId="9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9" borderId="2" xfId="0" applyNumberForma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8" fillId="9" borderId="2" xfId="0" applyNumberFormat="1" applyFont="1" applyFill="1" applyBorder="1" applyAlignment="1">
      <alignment horizontal="center" vertical="center" wrapText="1"/>
    </xf>
    <xf numFmtId="0" fontId="18" fillId="9" borderId="2" xfId="0" applyNumberFormat="1" applyFont="1" applyFill="1" applyBorder="1" applyAlignment="1">
      <alignment horizontal="center" vertical="center"/>
    </xf>
    <xf numFmtId="0" fontId="17" fillId="9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5" fillId="9" borderId="2" xfId="0" applyNumberFormat="1" applyFont="1" applyFill="1" applyBorder="1" applyAlignment="1">
      <alignment horizontal="center" vertical="center" wrapText="1"/>
    </xf>
    <xf numFmtId="0" fontId="15" fillId="9" borderId="2" xfId="0" applyNumberFormat="1" applyFont="1" applyFill="1" applyBorder="1" applyAlignment="1">
      <alignment horizontal="center" vertical="center"/>
    </xf>
    <xf numFmtId="0" fontId="16" fillId="9" borderId="2" xfId="0" applyNumberFormat="1" applyFont="1" applyFill="1" applyBorder="1" applyAlignment="1">
      <alignment horizontal="center" vertical="center"/>
    </xf>
    <xf numFmtId="0" fontId="0" fillId="9" borderId="3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0" fillId="9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21" fillId="9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 wrapText="1"/>
    </xf>
  </cellXfs>
  <cellStyles count="20">
    <cellStyle name="Accent 1 1" xfId="3" xr:uid="{00000000-0005-0000-0000-000000000000}"/>
    <cellStyle name="Accent 2 1" xfId="4" xr:uid="{00000000-0005-0000-0000-000001000000}"/>
    <cellStyle name="Accent 3 1" xfId="5" xr:uid="{00000000-0005-0000-0000-000002000000}"/>
    <cellStyle name="Accent 4" xfId="6" xr:uid="{00000000-0005-0000-0000-000003000000}"/>
    <cellStyle name="Bad 1" xfId="7" xr:uid="{00000000-0005-0000-0000-000004000000}"/>
    <cellStyle name="Error 1" xfId="8" xr:uid="{00000000-0005-0000-0000-000005000000}"/>
    <cellStyle name="Footnote 1" xfId="9" xr:uid="{00000000-0005-0000-0000-000006000000}"/>
    <cellStyle name="Good 1" xfId="10" xr:uid="{00000000-0005-0000-0000-000007000000}"/>
    <cellStyle name="Heading 1 1" xfId="11" xr:uid="{00000000-0005-0000-0000-000008000000}"/>
    <cellStyle name="Heading 2 1" xfId="12" xr:uid="{00000000-0005-0000-0000-000009000000}"/>
    <cellStyle name="Hyperlink 1" xfId="14" xr:uid="{00000000-0005-0000-0000-00000A000000}"/>
    <cellStyle name="Neutral 1" xfId="15" xr:uid="{00000000-0005-0000-0000-00000B000000}"/>
    <cellStyle name="Normal" xfId="0" builtinId="0"/>
    <cellStyle name="Note 1" xfId="16" xr:uid="{00000000-0005-0000-0000-00000D000000}"/>
    <cellStyle name="Porcentagem" xfId="2" builtinId="5"/>
    <cellStyle name="Status 1" xfId="17" xr:uid="{00000000-0005-0000-0000-00000F000000}"/>
    <cellStyle name="Text 1" xfId="18" xr:uid="{00000000-0005-0000-0000-000010000000}"/>
    <cellStyle name="Título 3" xfId="13" builtinId="18" customBuiltin="1"/>
    <cellStyle name="Vírgula" xfId="1" builtinId="3"/>
    <cellStyle name="Warning 1" xfId="19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EEEEEE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B2B3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microsoft.com/office/2007/relationships/hdphoto" Target="../media/hdphoto1.wdp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microsoft.com/office/2007/relationships/hdphoto" Target="../media/hdphoto2.wdp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7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13" Type="http://schemas.openxmlformats.org/officeDocument/2006/relationships/image" Target="../media/image60.png"/><Relationship Id="rId18" Type="http://schemas.openxmlformats.org/officeDocument/2006/relationships/image" Target="../media/image65.png"/><Relationship Id="rId26" Type="http://schemas.openxmlformats.org/officeDocument/2006/relationships/image" Target="../media/image73.png"/><Relationship Id="rId3" Type="http://schemas.openxmlformats.org/officeDocument/2006/relationships/image" Target="../media/image50.png"/><Relationship Id="rId21" Type="http://schemas.openxmlformats.org/officeDocument/2006/relationships/image" Target="../media/image68.png"/><Relationship Id="rId7" Type="http://schemas.openxmlformats.org/officeDocument/2006/relationships/image" Target="../media/image54.png"/><Relationship Id="rId12" Type="http://schemas.openxmlformats.org/officeDocument/2006/relationships/image" Target="../media/image59.png"/><Relationship Id="rId17" Type="http://schemas.openxmlformats.org/officeDocument/2006/relationships/image" Target="../media/image64.png"/><Relationship Id="rId25" Type="http://schemas.openxmlformats.org/officeDocument/2006/relationships/image" Target="../media/image72.png"/><Relationship Id="rId2" Type="http://schemas.openxmlformats.org/officeDocument/2006/relationships/image" Target="../media/image49.png"/><Relationship Id="rId16" Type="http://schemas.openxmlformats.org/officeDocument/2006/relationships/image" Target="../media/image63.png"/><Relationship Id="rId20" Type="http://schemas.openxmlformats.org/officeDocument/2006/relationships/image" Target="../media/image67.png"/><Relationship Id="rId29" Type="http://schemas.openxmlformats.org/officeDocument/2006/relationships/image" Target="../media/image76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11" Type="http://schemas.openxmlformats.org/officeDocument/2006/relationships/image" Target="../media/image58.png"/><Relationship Id="rId24" Type="http://schemas.openxmlformats.org/officeDocument/2006/relationships/image" Target="../media/image71.png"/><Relationship Id="rId5" Type="http://schemas.openxmlformats.org/officeDocument/2006/relationships/image" Target="../media/image52.png"/><Relationship Id="rId15" Type="http://schemas.openxmlformats.org/officeDocument/2006/relationships/image" Target="../media/image62.png"/><Relationship Id="rId23" Type="http://schemas.openxmlformats.org/officeDocument/2006/relationships/image" Target="../media/image70.png"/><Relationship Id="rId28" Type="http://schemas.openxmlformats.org/officeDocument/2006/relationships/image" Target="../media/image75.png"/><Relationship Id="rId10" Type="http://schemas.openxmlformats.org/officeDocument/2006/relationships/image" Target="../media/image57.png"/><Relationship Id="rId19" Type="http://schemas.openxmlformats.org/officeDocument/2006/relationships/image" Target="../media/image66.png"/><Relationship Id="rId31" Type="http://schemas.openxmlformats.org/officeDocument/2006/relationships/image" Target="../media/image78.png"/><Relationship Id="rId4" Type="http://schemas.openxmlformats.org/officeDocument/2006/relationships/image" Target="../media/image51.png"/><Relationship Id="rId9" Type="http://schemas.openxmlformats.org/officeDocument/2006/relationships/image" Target="../media/image56.png"/><Relationship Id="rId14" Type="http://schemas.openxmlformats.org/officeDocument/2006/relationships/image" Target="../media/image61.png"/><Relationship Id="rId22" Type="http://schemas.openxmlformats.org/officeDocument/2006/relationships/image" Target="../media/image69.png"/><Relationship Id="rId27" Type="http://schemas.openxmlformats.org/officeDocument/2006/relationships/image" Target="../media/image74.png"/><Relationship Id="rId30" Type="http://schemas.openxmlformats.org/officeDocument/2006/relationships/image" Target="../media/image77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1.png"/><Relationship Id="rId18" Type="http://schemas.openxmlformats.org/officeDocument/2006/relationships/image" Target="../media/image96.png"/><Relationship Id="rId26" Type="http://schemas.openxmlformats.org/officeDocument/2006/relationships/image" Target="../media/image104.png"/><Relationship Id="rId3" Type="http://schemas.openxmlformats.org/officeDocument/2006/relationships/image" Target="../media/image81.png"/><Relationship Id="rId21" Type="http://schemas.openxmlformats.org/officeDocument/2006/relationships/image" Target="../media/image99.png"/><Relationship Id="rId34" Type="http://schemas.openxmlformats.org/officeDocument/2006/relationships/image" Target="../media/image112.png"/><Relationship Id="rId7" Type="http://schemas.openxmlformats.org/officeDocument/2006/relationships/image" Target="../media/image85.png"/><Relationship Id="rId12" Type="http://schemas.openxmlformats.org/officeDocument/2006/relationships/image" Target="../media/image90.png"/><Relationship Id="rId17" Type="http://schemas.openxmlformats.org/officeDocument/2006/relationships/image" Target="../media/image95.png"/><Relationship Id="rId25" Type="http://schemas.openxmlformats.org/officeDocument/2006/relationships/image" Target="../media/image103.png"/><Relationship Id="rId33" Type="http://schemas.openxmlformats.org/officeDocument/2006/relationships/image" Target="../media/image111.png"/><Relationship Id="rId2" Type="http://schemas.openxmlformats.org/officeDocument/2006/relationships/image" Target="../media/image80.png"/><Relationship Id="rId16" Type="http://schemas.openxmlformats.org/officeDocument/2006/relationships/image" Target="../media/image94.png"/><Relationship Id="rId20" Type="http://schemas.openxmlformats.org/officeDocument/2006/relationships/image" Target="../media/image98.png"/><Relationship Id="rId29" Type="http://schemas.openxmlformats.org/officeDocument/2006/relationships/image" Target="../media/image107.png"/><Relationship Id="rId1" Type="http://schemas.openxmlformats.org/officeDocument/2006/relationships/image" Target="../media/image79.png"/><Relationship Id="rId6" Type="http://schemas.openxmlformats.org/officeDocument/2006/relationships/image" Target="../media/image84.png"/><Relationship Id="rId11" Type="http://schemas.openxmlformats.org/officeDocument/2006/relationships/image" Target="../media/image89.png"/><Relationship Id="rId24" Type="http://schemas.openxmlformats.org/officeDocument/2006/relationships/image" Target="../media/image102.png"/><Relationship Id="rId32" Type="http://schemas.openxmlformats.org/officeDocument/2006/relationships/image" Target="../media/image110.png"/><Relationship Id="rId5" Type="http://schemas.openxmlformats.org/officeDocument/2006/relationships/image" Target="../media/image83.png"/><Relationship Id="rId15" Type="http://schemas.openxmlformats.org/officeDocument/2006/relationships/image" Target="../media/image93.png"/><Relationship Id="rId23" Type="http://schemas.openxmlformats.org/officeDocument/2006/relationships/image" Target="../media/image101.png"/><Relationship Id="rId28" Type="http://schemas.openxmlformats.org/officeDocument/2006/relationships/image" Target="../media/image106.png"/><Relationship Id="rId10" Type="http://schemas.openxmlformats.org/officeDocument/2006/relationships/image" Target="../media/image88.png"/><Relationship Id="rId19" Type="http://schemas.openxmlformats.org/officeDocument/2006/relationships/image" Target="../media/image97.png"/><Relationship Id="rId31" Type="http://schemas.openxmlformats.org/officeDocument/2006/relationships/image" Target="../media/image109.png"/><Relationship Id="rId4" Type="http://schemas.openxmlformats.org/officeDocument/2006/relationships/image" Target="../media/image82.png"/><Relationship Id="rId9" Type="http://schemas.openxmlformats.org/officeDocument/2006/relationships/image" Target="../media/image87.png"/><Relationship Id="rId14" Type="http://schemas.openxmlformats.org/officeDocument/2006/relationships/image" Target="../media/image92.png"/><Relationship Id="rId22" Type="http://schemas.openxmlformats.org/officeDocument/2006/relationships/image" Target="../media/image100.png"/><Relationship Id="rId27" Type="http://schemas.openxmlformats.org/officeDocument/2006/relationships/image" Target="../media/image105.png"/><Relationship Id="rId30" Type="http://schemas.openxmlformats.org/officeDocument/2006/relationships/image" Target="../media/image108.png"/><Relationship Id="rId35" Type="http://schemas.openxmlformats.org/officeDocument/2006/relationships/image" Target="../media/image113.png"/><Relationship Id="rId8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819150</xdr:colOff>
      <xdr:row>4</xdr:row>
      <xdr:rowOff>104775</xdr:rowOff>
    </xdr:from>
    <xdr:to>
      <xdr:col>5</xdr:col>
      <xdr:colOff>2714625</xdr:colOff>
      <xdr:row>4</xdr:row>
      <xdr:rowOff>476250</xdr:rowOff>
    </xdr:to>
    <xdr:pic>
      <xdr:nvPicPr>
        <xdr:cNvPr id="1025" name="Figura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857250"/>
          <a:ext cx="18954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638175</xdr:colOff>
      <xdr:row>6</xdr:row>
      <xdr:rowOff>28575</xdr:rowOff>
    </xdr:from>
    <xdr:to>
      <xdr:col>5</xdr:col>
      <xdr:colOff>2914650</xdr:colOff>
      <xdr:row>6</xdr:row>
      <xdr:rowOff>657225</xdr:rowOff>
    </xdr:to>
    <xdr:pic>
      <xdr:nvPicPr>
        <xdr:cNvPr id="1026" name="Figura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1866900"/>
          <a:ext cx="2276475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7</xdr:row>
      <xdr:rowOff>57150</xdr:rowOff>
    </xdr:from>
    <xdr:to>
      <xdr:col>5</xdr:col>
      <xdr:colOff>3305175</xdr:colOff>
      <xdr:row>7</xdr:row>
      <xdr:rowOff>828675</xdr:rowOff>
    </xdr:to>
    <xdr:pic>
      <xdr:nvPicPr>
        <xdr:cNvPr id="1027" name="Figura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609850"/>
          <a:ext cx="3228975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19050</xdr:colOff>
      <xdr:row>8</xdr:row>
      <xdr:rowOff>47625</xdr:rowOff>
    </xdr:from>
    <xdr:to>
      <xdr:col>5</xdr:col>
      <xdr:colOff>3324225</xdr:colOff>
      <xdr:row>8</xdr:row>
      <xdr:rowOff>809625</xdr:rowOff>
    </xdr:to>
    <xdr:pic>
      <xdr:nvPicPr>
        <xdr:cNvPr id="1028" name="Figura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3457575"/>
          <a:ext cx="3305175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800100</xdr:colOff>
      <xdr:row>9</xdr:row>
      <xdr:rowOff>57150</xdr:rowOff>
    </xdr:from>
    <xdr:to>
      <xdr:col>5</xdr:col>
      <xdr:colOff>2609850</xdr:colOff>
      <xdr:row>9</xdr:row>
      <xdr:rowOff>438150</xdr:rowOff>
    </xdr:to>
    <xdr:pic>
      <xdr:nvPicPr>
        <xdr:cNvPr id="1029" name="Figura 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4324350"/>
          <a:ext cx="18097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</xdr:colOff>
      <xdr:row>10</xdr:row>
      <xdr:rowOff>85725</xdr:rowOff>
    </xdr:from>
    <xdr:to>
      <xdr:col>5</xdr:col>
      <xdr:colOff>3324225</xdr:colOff>
      <xdr:row>10</xdr:row>
      <xdr:rowOff>904875</xdr:rowOff>
    </xdr:to>
    <xdr:pic>
      <xdr:nvPicPr>
        <xdr:cNvPr id="1030" name="Figura 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4905375"/>
          <a:ext cx="3314700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11</xdr:row>
      <xdr:rowOff>161925</xdr:rowOff>
    </xdr:from>
    <xdr:to>
      <xdr:col>5</xdr:col>
      <xdr:colOff>3343275</xdr:colOff>
      <xdr:row>11</xdr:row>
      <xdr:rowOff>1209675</xdr:rowOff>
    </xdr:to>
    <xdr:pic>
      <xdr:nvPicPr>
        <xdr:cNvPr id="1031" name="Figura 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5905500"/>
          <a:ext cx="3248025" cy="1047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38100</xdr:colOff>
      <xdr:row>12</xdr:row>
      <xdr:rowOff>142875</xdr:rowOff>
    </xdr:from>
    <xdr:to>
      <xdr:col>5</xdr:col>
      <xdr:colOff>3314700</xdr:colOff>
      <xdr:row>12</xdr:row>
      <xdr:rowOff>914400</xdr:rowOff>
    </xdr:to>
    <xdr:pic>
      <xdr:nvPicPr>
        <xdr:cNvPr id="1032" name="Figura 9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7162800"/>
          <a:ext cx="327660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247650</xdr:colOff>
      <xdr:row>14</xdr:row>
      <xdr:rowOff>66675</xdr:rowOff>
    </xdr:from>
    <xdr:to>
      <xdr:col>5</xdr:col>
      <xdr:colOff>2981325</xdr:colOff>
      <xdr:row>14</xdr:row>
      <xdr:rowOff>276225</xdr:rowOff>
    </xdr:to>
    <xdr:pic>
      <xdr:nvPicPr>
        <xdr:cNvPr id="1033" name="Figura 1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9744075"/>
          <a:ext cx="27336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123825</xdr:colOff>
      <xdr:row>15</xdr:row>
      <xdr:rowOff>95250</xdr:rowOff>
    </xdr:from>
    <xdr:to>
      <xdr:col>5</xdr:col>
      <xdr:colOff>3343275</xdr:colOff>
      <xdr:row>15</xdr:row>
      <xdr:rowOff>800100</xdr:rowOff>
    </xdr:to>
    <xdr:pic>
      <xdr:nvPicPr>
        <xdr:cNvPr id="1034" name="Figura 1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0115550"/>
          <a:ext cx="32194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16</xdr:row>
      <xdr:rowOff>95250</xdr:rowOff>
    </xdr:from>
    <xdr:to>
      <xdr:col>5</xdr:col>
      <xdr:colOff>3267075</xdr:colOff>
      <xdr:row>16</xdr:row>
      <xdr:rowOff>447675</xdr:rowOff>
    </xdr:to>
    <xdr:pic>
      <xdr:nvPicPr>
        <xdr:cNvPr id="1035" name="Figura 1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972800"/>
          <a:ext cx="32004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17</xdr:row>
      <xdr:rowOff>38100</xdr:rowOff>
    </xdr:from>
    <xdr:to>
      <xdr:col>5</xdr:col>
      <xdr:colOff>3181350</xdr:colOff>
      <xdr:row>17</xdr:row>
      <xdr:rowOff>781050</xdr:rowOff>
    </xdr:to>
    <xdr:pic>
      <xdr:nvPicPr>
        <xdr:cNvPr id="1036" name="Figura 1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1420475"/>
          <a:ext cx="310515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438150</xdr:colOff>
      <xdr:row>19</xdr:row>
      <xdr:rowOff>47625</xdr:rowOff>
    </xdr:from>
    <xdr:to>
      <xdr:col>5</xdr:col>
      <xdr:colOff>3171825</xdr:colOff>
      <xdr:row>19</xdr:row>
      <xdr:rowOff>733425</xdr:rowOff>
    </xdr:to>
    <xdr:pic>
      <xdr:nvPicPr>
        <xdr:cNvPr id="1038" name="Figura 1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2477750"/>
          <a:ext cx="27336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361950</xdr:colOff>
      <xdr:row>20</xdr:row>
      <xdr:rowOff>95250</xdr:rowOff>
    </xdr:from>
    <xdr:to>
      <xdr:col>5</xdr:col>
      <xdr:colOff>3209925</xdr:colOff>
      <xdr:row>20</xdr:row>
      <xdr:rowOff>657225</xdr:rowOff>
    </xdr:to>
    <xdr:pic>
      <xdr:nvPicPr>
        <xdr:cNvPr id="1039" name="Figura 1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13315950"/>
          <a:ext cx="284797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219075</xdr:colOff>
      <xdr:row>21</xdr:row>
      <xdr:rowOff>47625</xdr:rowOff>
    </xdr:from>
    <xdr:to>
      <xdr:col>5</xdr:col>
      <xdr:colOff>3305175</xdr:colOff>
      <xdr:row>21</xdr:row>
      <xdr:rowOff>828675</xdr:rowOff>
    </xdr:to>
    <xdr:pic>
      <xdr:nvPicPr>
        <xdr:cNvPr id="1040" name="Figura 17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4058900"/>
          <a:ext cx="3086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428625</xdr:colOff>
      <xdr:row>25</xdr:row>
      <xdr:rowOff>219075</xdr:rowOff>
    </xdr:from>
    <xdr:to>
      <xdr:col>5</xdr:col>
      <xdr:colOff>2971800</xdr:colOff>
      <xdr:row>26</xdr:row>
      <xdr:rowOff>66675</xdr:rowOff>
    </xdr:to>
    <xdr:pic>
      <xdr:nvPicPr>
        <xdr:cNvPr id="1041" name="Figura 19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15811500"/>
          <a:ext cx="2543175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514350</xdr:colOff>
      <xdr:row>27</xdr:row>
      <xdr:rowOff>161925</xdr:rowOff>
    </xdr:from>
    <xdr:to>
      <xdr:col>5</xdr:col>
      <xdr:colOff>2962275</xdr:colOff>
      <xdr:row>28</xdr:row>
      <xdr:rowOff>28575</xdr:rowOff>
    </xdr:to>
    <xdr:pic>
      <xdr:nvPicPr>
        <xdr:cNvPr id="1042" name="Figura 20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17040225"/>
          <a:ext cx="24479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228600</xdr:colOff>
      <xdr:row>27</xdr:row>
      <xdr:rowOff>19050</xdr:rowOff>
    </xdr:from>
    <xdr:to>
      <xdr:col>5</xdr:col>
      <xdr:colOff>3067050</xdr:colOff>
      <xdr:row>27</xdr:row>
      <xdr:rowOff>419100</xdr:rowOff>
    </xdr:to>
    <xdr:pic>
      <xdr:nvPicPr>
        <xdr:cNvPr id="1043" name="Figura 2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8288000"/>
          <a:ext cx="283845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133350</xdr:colOff>
      <xdr:row>24</xdr:row>
      <xdr:rowOff>57150</xdr:rowOff>
    </xdr:from>
    <xdr:to>
      <xdr:col>5</xdr:col>
      <xdr:colOff>3314700</xdr:colOff>
      <xdr:row>24</xdr:row>
      <xdr:rowOff>723900</xdr:rowOff>
    </xdr:to>
    <xdr:pic>
      <xdr:nvPicPr>
        <xdr:cNvPr id="1045" name="Figura 2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16287750"/>
          <a:ext cx="318135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247650</xdr:colOff>
      <xdr:row>32</xdr:row>
      <xdr:rowOff>47625</xdr:rowOff>
    </xdr:from>
    <xdr:to>
      <xdr:col>5</xdr:col>
      <xdr:colOff>3257550</xdr:colOff>
      <xdr:row>32</xdr:row>
      <xdr:rowOff>457200</xdr:rowOff>
    </xdr:to>
    <xdr:pic>
      <xdr:nvPicPr>
        <xdr:cNvPr id="1046" name="Figura 2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21345525"/>
          <a:ext cx="3009900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790575</xdr:colOff>
      <xdr:row>34</xdr:row>
      <xdr:rowOff>76200</xdr:rowOff>
    </xdr:from>
    <xdr:to>
      <xdr:col>5</xdr:col>
      <xdr:colOff>2733675</xdr:colOff>
      <xdr:row>34</xdr:row>
      <xdr:rowOff>438150</xdr:rowOff>
    </xdr:to>
    <xdr:pic>
      <xdr:nvPicPr>
        <xdr:cNvPr id="1047" name="Figura 27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22555200"/>
          <a:ext cx="19431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238125</xdr:colOff>
      <xdr:row>36</xdr:row>
      <xdr:rowOff>38100</xdr:rowOff>
    </xdr:from>
    <xdr:to>
      <xdr:col>5</xdr:col>
      <xdr:colOff>3114675</xdr:colOff>
      <xdr:row>36</xdr:row>
      <xdr:rowOff>419100</xdr:rowOff>
    </xdr:to>
    <xdr:pic>
      <xdr:nvPicPr>
        <xdr:cNvPr id="1048" name="Figura 28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23841075"/>
          <a:ext cx="28765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438150</xdr:colOff>
      <xdr:row>37</xdr:row>
      <xdr:rowOff>38100</xdr:rowOff>
    </xdr:from>
    <xdr:to>
      <xdr:col>5</xdr:col>
      <xdr:colOff>2838450</xdr:colOff>
      <xdr:row>37</xdr:row>
      <xdr:rowOff>409575</xdr:rowOff>
    </xdr:to>
    <xdr:pic>
      <xdr:nvPicPr>
        <xdr:cNvPr id="1049" name="Figura 2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24345900"/>
          <a:ext cx="24003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161925</xdr:colOff>
      <xdr:row>38</xdr:row>
      <xdr:rowOff>66675</xdr:rowOff>
    </xdr:from>
    <xdr:to>
      <xdr:col>5</xdr:col>
      <xdr:colOff>3276600</xdr:colOff>
      <xdr:row>38</xdr:row>
      <xdr:rowOff>809625</xdr:rowOff>
    </xdr:to>
    <xdr:pic>
      <xdr:nvPicPr>
        <xdr:cNvPr id="1050" name="Figura 3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4879300"/>
          <a:ext cx="3114675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638175</xdr:colOff>
      <xdr:row>39</xdr:row>
      <xdr:rowOff>66675</xdr:rowOff>
    </xdr:from>
    <xdr:to>
      <xdr:col>5</xdr:col>
      <xdr:colOff>2724150</xdr:colOff>
      <xdr:row>39</xdr:row>
      <xdr:rowOff>304800</xdr:rowOff>
    </xdr:to>
    <xdr:pic>
      <xdr:nvPicPr>
        <xdr:cNvPr id="1051" name="Figura 3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25736550"/>
          <a:ext cx="2085975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609600</xdr:colOff>
      <xdr:row>40</xdr:row>
      <xdr:rowOff>95250</xdr:rowOff>
    </xdr:from>
    <xdr:to>
      <xdr:col>5</xdr:col>
      <xdr:colOff>2676525</xdr:colOff>
      <xdr:row>40</xdr:row>
      <xdr:rowOff>304800</xdr:rowOff>
    </xdr:to>
    <xdr:pic>
      <xdr:nvPicPr>
        <xdr:cNvPr id="1052" name="Figura 3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5" y="26079450"/>
          <a:ext cx="20669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390525</xdr:colOff>
      <xdr:row>42</xdr:row>
      <xdr:rowOff>47625</xdr:rowOff>
    </xdr:from>
    <xdr:to>
      <xdr:col>5</xdr:col>
      <xdr:colOff>2981325</xdr:colOff>
      <xdr:row>42</xdr:row>
      <xdr:rowOff>590550</xdr:rowOff>
    </xdr:to>
    <xdr:pic>
      <xdr:nvPicPr>
        <xdr:cNvPr id="1053" name="Figura 3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27098625"/>
          <a:ext cx="25908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46</xdr:row>
      <xdr:rowOff>47625</xdr:rowOff>
    </xdr:from>
    <xdr:to>
      <xdr:col>5</xdr:col>
      <xdr:colOff>3295650</xdr:colOff>
      <xdr:row>46</xdr:row>
      <xdr:rowOff>752475</xdr:rowOff>
    </xdr:to>
    <xdr:pic>
      <xdr:nvPicPr>
        <xdr:cNvPr id="1054" name="Figura 4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29546550"/>
          <a:ext cx="32194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104775</xdr:colOff>
      <xdr:row>48</xdr:row>
      <xdr:rowOff>142875</xdr:rowOff>
    </xdr:from>
    <xdr:to>
      <xdr:col>5</xdr:col>
      <xdr:colOff>3333750</xdr:colOff>
      <xdr:row>48</xdr:row>
      <xdr:rowOff>581025</xdr:rowOff>
    </xdr:to>
    <xdr:pic>
      <xdr:nvPicPr>
        <xdr:cNvPr id="1055" name="Figura 4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30641925"/>
          <a:ext cx="322897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49</xdr:row>
      <xdr:rowOff>142875</xdr:rowOff>
    </xdr:from>
    <xdr:to>
      <xdr:col>5</xdr:col>
      <xdr:colOff>3267075</xdr:colOff>
      <xdr:row>49</xdr:row>
      <xdr:rowOff>561975</xdr:rowOff>
    </xdr:to>
    <xdr:pic>
      <xdr:nvPicPr>
        <xdr:cNvPr id="1056" name="Figura 4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31251525"/>
          <a:ext cx="31718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152400</xdr:colOff>
      <xdr:row>50</xdr:row>
      <xdr:rowOff>85725</xdr:rowOff>
    </xdr:from>
    <xdr:to>
      <xdr:col>5</xdr:col>
      <xdr:colOff>3257550</xdr:colOff>
      <xdr:row>50</xdr:row>
      <xdr:rowOff>638175</xdr:rowOff>
    </xdr:to>
    <xdr:pic>
      <xdr:nvPicPr>
        <xdr:cNvPr id="1057" name="Figura 4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31823025"/>
          <a:ext cx="310515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190500</xdr:colOff>
      <xdr:row>51</xdr:row>
      <xdr:rowOff>47625</xdr:rowOff>
    </xdr:from>
    <xdr:to>
      <xdr:col>5</xdr:col>
      <xdr:colOff>3228975</xdr:colOff>
      <xdr:row>51</xdr:row>
      <xdr:rowOff>638175</xdr:rowOff>
    </xdr:to>
    <xdr:pic>
      <xdr:nvPicPr>
        <xdr:cNvPr id="1058" name="Figura 4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32499300"/>
          <a:ext cx="303847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53</xdr:row>
      <xdr:rowOff>95250</xdr:rowOff>
    </xdr:from>
    <xdr:to>
      <xdr:col>5</xdr:col>
      <xdr:colOff>3305175</xdr:colOff>
      <xdr:row>53</xdr:row>
      <xdr:rowOff>295275</xdr:rowOff>
    </xdr:to>
    <xdr:pic>
      <xdr:nvPicPr>
        <xdr:cNvPr id="1060" name="Figura 4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34975800"/>
          <a:ext cx="32575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52</xdr:row>
      <xdr:rowOff>47625</xdr:rowOff>
    </xdr:from>
    <xdr:to>
      <xdr:col>5</xdr:col>
      <xdr:colOff>3352800</xdr:colOff>
      <xdr:row>52</xdr:row>
      <xdr:rowOff>733425</xdr:rowOff>
    </xdr:to>
    <xdr:pic>
      <xdr:nvPicPr>
        <xdr:cNvPr id="1061" name="Figura 4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34070925"/>
          <a:ext cx="32956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54</xdr:row>
      <xdr:rowOff>114300</xdr:rowOff>
    </xdr:from>
    <xdr:to>
      <xdr:col>5</xdr:col>
      <xdr:colOff>3343275</xdr:colOff>
      <xdr:row>54</xdr:row>
      <xdr:rowOff>723900</xdr:rowOff>
    </xdr:to>
    <xdr:pic>
      <xdr:nvPicPr>
        <xdr:cNvPr id="1062" name="Figura 4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35375850"/>
          <a:ext cx="3276600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190500</xdr:colOff>
      <xdr:row>44</xdr:row>
      <xdr:rowOff>47625</xdr:rowOff>
    </xdr:from>
    <xdr:to>
      <xdr:col>5</xdr:col>
      <xdr:colOff>3352800</xdr:colOff>
      <xdr:row>44</xdr:row>
      <xdr:rowOff>685800</xdr:rowOff>
    </xdr:to>
    <xdr:pic>
      <xdr:nvPicPr>
        <xdr:cNvPr id="1063" name="Figura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28441650"/>
          <a:ext cx="31623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200025</xdr:colOff>
      <xdr:row>31</xdr:row>
      <xdr:rowOff>47625</xdr:rowOff>
    </xdr:from>
    <xdr:to>
      <xdr:col>5</xdr:col>
      <xdr:colOff>3238500</xdr:colOff>
      <xdr:row>31</xdr:row>
      <xdr:rowOff>723900</xdr:rowOff>
    </xdr:to>
    <xdr:pic>
      <xdr:nvPicPr>
        <xdr:cNvPr id="1064" name="Figura 30">
          <a:extLst>
            <a:ext uri="{FF2B5EF4-FFF2-40B4-BE49-F238E27FC236}">
              <a16:creationId xmlns:a16="http://schemas.microsoft.com/office/drawing/2014/main" id="{00000000-0008-0000-0000-000028040000}"/>
            </a:ext>
            <a:ext uri="{147F2762-F138-4A5C-976F-8EAC2B608ADB}">
              <a16:predDERef xmlns:a16="http://schemas.microsoft.com/office/drawing/2014/main" pred="{7DD32136-F1CE-45B0-B109-6DEC5F8B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20545425"/>
          <a:ext cx="3038475" cy="676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219075</xdr:colOff>
      <xdr:row>33</xdr:row>
      <xdr:rowOff>47625</xdr:rowOff>
    </xdr:from>
    <xdr:to>
      <xdr:col>5</xdr:col>
      <xdr:colOff>3238500</xdr:colOff>
      <xdr:row>33</xdr:row>
      <xdr:rowOff>647700</xdr:rowOff>
    </xdr:to>
    <xdr:pic>
      <xdr:nvPicPr>
        <xdr:cNvPr id="1065" name="Figura 3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21850350"/>
          <a:ext cx="3019425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35</xdr:row>
      <xdr:rowOff>47625</xdr:rowOff>
    </xdr:from>
    <xdr:to>
      <xdr:col>5</xdr:col>
      <xdr:colOff>3276600</xdr:colOff>
      <xdr:row>35</xdr:row>
      <xdr:rowOff>704850</xdr:rowOff>
    </xdr:to>
    <xdr:pic>
      <xdr:nvPicPr>
        <xdr:cNvPr id="1066" name="Figura 3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23079075"/>
          <a:ext cx="3219450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5</xdr:row>
      <xdr:rowOff>47625</xdr:rowOff>
    </xdr:from>
    <xdr:to>
      <xdr:col>5</xdr:col>
      <xdr:colOff>3324225</xdr:colOff>
      <xdr:row>5</xdr:row>
      <xdr:rowOff>533400</xdr:rowOff>
    </xdr:to>
    <xdr:pic>
      <xdr:nvPicPr>
        <xdr:cNvPr id="1067" name="Figura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314450"/>
          <a:ext cx="324802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26</xdr:row>
      <xdr:rowOff>114300</xdr:rowOff>
    </xdr:from>
    <xdr:to>
      <xdr:col>5</xdr:col>
      <xdr:colOff>3257550</xdr:colOff>
      <xdr:row>26</xdr:row>
      <xdr:rowOff>733425</xdr:rowOff>
    </xdr:to>
    <xdr:pic>
      <xdr:nvPicPr>
        <xdr:cNvPr id="1068" name="Figura 2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7602200"/>
          <a:ext cx="31623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333375</xdr:colOff>
      <xdr:row>24</xdr:row>
      <xdr:rowOff>85725</xdr:rowOff>
    </xdr:from>
    <xdr:to>
      <xdr:col>5</xdr:col>
      <xdr:colOff>3086100</xdr:colOff>
      <xdr:row>25</xdr:row>
      <xdr:rowOff>66675</xdr:rowOff>
    </xdr:to>
    <xdr:pic>
      <xdr:nvPicPr>
        <xdr:cNvPr id="1069" name="Figura 1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14925675"/>
          <a:ext cx="2752725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28</xdr:row>
      <xdr:rowOff>57150</xdr:rowOff>
    </xdr:from>
    <xdr:to>
      <xdr:col>5</xdr:col>
      <xdr:colOff>3124200</xdr:colOff>
      <xdr:row>28</xdr:row>
      <xdr:rowOff>695325</xdr:rowOff>
    </xdr:to>
    <xdr:pic>
      <xdr:nvPicPr>
        <xdr:cNvPr id="1070" name="Imagem 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9459575"/>
          <a:ext cx="30289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390525</xdr:colOff>
      <xdr:row>46</xdr:row>
      <xdr:rowOff>38100</xdr:rowOff>
    </xdr:from>
    <xdr:to>
      <xdr:col>5</xdr:col>
      <xdr:colOff>3295650</xdr:colOff>
      <xdr:row>46</xdr:row>
      <xdr:rowOff>762000</xdr:rowOff>
    </xdr:to>
    <xdr:pic>
      <xdr:nvPicPr>
        <xdr:cNvPr id="1071" name="Imagem 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28260675"/>
          <a:ext cx="2905125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523875</xdr:colOff>
      <xdr:row>41</xdr:row>
      <xdr:rowOff>47625</xdr:rowOff>
    </xdr:from>
    <xdr:to>
      <xdr:col>5</xdr:col>
      <xdr:colOff>3105150</xdr:colOff>
      <xdr:row>41</xdr:row>
      <xdr:rowOff>695325</xdr:rowOff>
    </xdr:to>
    <xdr:pic>
      <xdr:nvPicPr>
        <xdr:cNvPr id="1072" name="Imagem 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26365200"/>
          <a:ext cx="25812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171450</xdr:colOff>
      <xdr:row>30</xdr:row>
      <xdr:rowOff>85725</xdr:rowOff>
    </xdr:from>
    <xdr:to>
      <xdr:col>5</xdr:col>
      <xdr:colOff>3238500</xdr:colOff>
      <xdr:row>30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  <a:ext uri="{147F2762-F138-4A5C-976F-8EAC2B608ADB}">
              <a16:predDERef xmlns:a16="http://schemas.microsoft.com/office/drawing/2014/main" pre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039475" y="20412075"/>
          <a:ext cx="306705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45</xdr:row>
      <xdr:rowOff>57150</xdr:rowOff>
    </xdr:from>
    <xdr:to>
      <xdr:col>5</xdr:col>
      <xdr:colOff>2933700</xdr:colOff>
      <xdr:row>45</xdr:row>
      <xdr:rowOff>400050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29832300"/>
          <a:ext cx="2552700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4</xdr:row>
      <xdr:rowOff>133350</xdr:rowOff>
    </xdr:from>
    <xdr:to>
      <xdr:col>5</xdr:col>
      <xdr:colOff>2705100</xdr:colOff>
      <xdr:row>4</xdr:row>
      <xdr:rowOff>476250</xdr:rowOff>
    </xdr:to>
    <xdr:pic>
      <xdr:nvPicPr>
        <xdr:cNvPr id="2049" name="Figura 49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895350"/>
          <a:ext cx="254317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266700</xdr:colOff>
      <xdr:row>5</xdr:row>
      <xdr:rowOff>114300</xdr:rowOff>
    </xdr:from>
    <xdr:to>
      <xdr:col>5</xdr:col>
      <xdr:colOff>2562225</xdr:colOff>
      <xdr:row>5</xdr:row>
      <xdr:rowOff>361950</xdr:rowOff>
    </xdr:to>
    <xdr:pic>
      <xdr:nvPicPr>
        <xdr:cNvPr id="2050" name="Figura 5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457325"/>
          <a:ext cx="229552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6</xdr:row>
      <xdr:rowOff>76200</xdr:rowOff>
    </xdr:from>
    <xdr:to>
      <xdr:col>5</xdr:col>
      <xdr:colOff>2828925</xdr:colOff>
      <xdr:row>6</xdr:row>
      <xdr:rowOff>381000</xdr:rowOff>
    </xdr:to>
    <xdr:pic>
      <xdr:nvPicPr>
        <xdr:cNvPr id="2051" name="Figura 5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924050"/>
          <a:ext cx="27336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200025</xdr:colOff>
      <xdr:row>7</xdr:row>
      <xdr:rowOff>47625</xdr:rowOff>
    </xdr:from>
    <xdr:to>
      <xdr:col>5</xdr:col>
      <xdr:colOff>2657475</xdr:colOff>
      <xdr:row>7</xdr:row>
      <xdr:rowOff>533400</xdr:rowOff>
    </xdr:to>
    <xdr:pic>
      <xdr:nvPicPr>
        <xdr:cNvPr id="2052" name="Figura 5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2400300"/>
          <a:ext cx="245745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247650</xdr:colOff>
      <xdr:row>8</xdr:row>
      <xdr:rowOff>76200</xdr:rowOff>
    </xdr:from>
    <xdr:to>
      <xdr:col>5</xdr:col>
      <xdr:colOff>2695575</xdr:colOff>
      <xdr:row>8</xdr:row>
      <xdr:rowOff>381000</xdr:rowOff>
    </xdr:to>
    <xdr:pic>
      <xdr:nvPicPr>
        <xdr:cNvPr id="2053" name="Figura 53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3000375"/>
          <a:ext cx="24479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10</xdr:row>
      <xdr:rowOff>190500</xdr:rowOff>
    </xdr:from>
    <xdr:to>
      <xdr:col>5</xdr:col>
      <xdr:colOff>2857500</xdr:colOff>
      <xdr:row>10</xdr:row>
      <xdr:rowOff>676275</xdr:rowOff>
    </xdr:to>
    <xdr:pic>
      <xdr:nvPicPr>
        <xdr:cNvPr id="2054" name="Figura 54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3800475"/>
          <a:ext cx="278130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85725</xdr:colOff>
      <xdr:row>11</xdr:row>
      <xdr:rowOff>114300</xdr:rowOff>
    </xdr:from>
    <xdr:to>
      <xdr:col>5</xdr:col>
      <xdr:colOff>2857500</xdr:colOff>
      <xdr:row>11</xdr:row>
      <xdr:rowOff>295275</xdr:rowOff>
    </xdr:to>
    <xdr:pic>
      <xdr:nvPicPr>
        <xdr:cNvPr id="2055" name="Figura 55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4514850"/>
          <a:ext cx="27717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13</xdr:row>
      <xdr:rowOff>76200</xdr:rowOff>
    </xdr:from>
    <xdr:to>
      <xdr:col>5</xdr:col>
      <xdr:colOff>2838450</xdr:colOff>
      <xdr:row>13</xdr:row>
      <xdr:rowOff>400050</xdr:rowOff>
    </xdr:to>
    <xdr:pic>
      <xdr:nvPicPr>
        <xdr:cNvPr id="2056" name="Figura 56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5162550"/>
          <a:ext cx="274320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14</xdr:row>
      <xdr:rowOff>57150</xdr:rowOff>
    </xdr:from>
    <xdr:to>
      <xdr:col>5</xdr:col>
      <xdr:colOff>2809875</xdr:colOff>
      <xdr:row>14</xdr:row>
      <xdr:rowOff>790575</xdr:rowOff>
    </xdr:to>
    <xdr:pic>
      <xdr:nvPicPr>
        <xdr:cNvPr id="2057" name="Figura 57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5648325"/>
          <a:ext cx="2733675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142875</xdr:colOff>
      <xdr:row>15</xdr:row>
      <xdr:rowOff>66675</xdr:rowOff>
    </xdr:from>
    <xdr:to>
      <xdr:col>5</xdr:col>
      <xdr:colOff>2857500</xdr:colOff>
      <xdr:row>15</xdr:row>
      <xdr:rowOff>409575</xdr:rowOff>
    </xdr:to>
    <xdr:pic>
      <xdr:nvPicPr>
        <xdr:cNvPr id="2058" name="Figura 58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6515100"/>
          <a:ext cx="27146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19</xdr:row>
      <xdr:rowOff>190500</xdr:rowOff>
    </xdr:from>
    <xdr:to>
      <xdr:col>5</xdr:col>
      <xdr:colOff>2743200</xdr:colOff>
      <xdr:row>19</xdr:row>
      <xdr:rowOff>581025</xdr:rowOff>
    </xdr:to>
    <xdr:pic>
      <xdr:nvPicPr>
        <xdr:cNvPr id="2059" name="Figura 60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8734425"/>
          <a:ext cx="264795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428625</xdr:colOff>
      <xdr:row>21</xdr:row>
      <xdr:rowOff>47625</xdr:rowOff>
    </xdr:from>
    <xdr:to>
      <xdr:col>5</xdr:col>
      <xdr:colOff>2562225</xdr:colOff>
      <xdr:row>21</xdr:row>
      <xdr:rowOff>438150</xdr:rowOff>
    </xdr:to>
    <xdr:pic>
      <xdr:nvPicPr>
        <xdr:cNvPr id="2060" name="Figura 6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9534525"/>
          <a:ext cx="21336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238125</xdr:colOff>
      <xdr:row>22</xdr:row>
      <xdr:rowOff>57150</xdr:rowOff>
    </xdr:from>
    <xdr:to>
      <xdr:col>5</xdr:col>
      <xdr:colOff>2771775</xdr:colOff>
      <xdr:row>22</xdr:row>
      <xdr:rowOff>400050</xdr:rowOff>
    </xdr:to>
    <xdr:pic>
      <xdr:nvPicPr>
        <xdr:cNvPr id="2061" name="Figura 62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0048875"/>
          <a:ext cx="25336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85725</xdr:colOff>
      <xdr:row>24</xdr:row>
      <xdr:rowOff>57150</xdr:rowOff>
    </xdr:from>
    <xdr:to>
      <xdr:col>5</xdr:col>
      <xdr:colOff>2809875</xdr:colOff>
      <xdr:row>24</xdr:row>
      <xdr:rowOff>409575</xdr:rowOff>
    </xdr:to>
    <xdr:pic>
      <xdr:nvPicPr>
        <xdr:cNvPr id="2062" name="Figura 63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0734675"/>
          <a:ext cx="272415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390525</xdr:colOff>
      <xdr:row>25</xdr:row>
      <xdr:rowOff>104775</xdr:rowOff>
    </xdr:from>
    <xdr:to>
      <xdr:col>5</xdr:col>
      <xdr:colOff>2562225</xdr:colOff>
      <xdr:row>25</xdr:row>
      <xdr:rowOff>419100</xdr:rowOff>
    </xdr:to>
    <xdr:pic>
      <xdr:nvPicPr>
        <xdr:cNvPr id="2063" name="Figura 64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11287125"/>
          <a:ext cx="21717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25</xdr:row>
      <xdr:rowOff>561975</xdr:rowOff>
    </xdr:from>
    <xdr:to>
      <xdr:col>5</xdr:col>
      <xdr:colOff>2847975</xdr:colOff>
      <xdr:row>25</xdr:row>
      <xdr:rowOff>847725</xdr:rowOff>
    </xdr:to>
    <xdr:pic>
      <xdr:nvPicPr>
        <xdr:cNvPr id="2064" name="Figura 65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11744325"/>
          <a:ext cx="27813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104775</xdr:colOff>
      <xdr:row>26</xdr:row>
      <xdr:rowOff>57150</xdr:rowOff>
    </xdr:from>
    <xdr:to>
      <xdr:col>5</xdr:col>
      <xdr:colOff>2790825</xdr:colOff>
      <xdr:row>26</xdr:row>
      <xdr:rowOff>409575</xdr:rowOff>
    </xdr:to>
    <xdr:pic>
      <xdr:nvPicPr>
        <xdr:cNvPr id="2065" name="Figura 66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2239625"/>
          <a:ext cx="268605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352425</xdr:colOff>
      <xdr:row>27</xdr:row>
      <xdr:rowOff>57150</xdr:rowOff>
    </xdr:from>
    <xdr:to>
      <xdr:col>5</xdr:col>
      <xdr:colOff>2609850</xdr:colOff>
      <xdr:row>27</xdr:row>
      <xdr:rowOff>419100</xdr:rowOff>
    </xdr:to>
    <xdr:pic>
      <xdr:nvPicPr>
        <xdr:cNvPr id="2066" name="Figura 67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12744450"/>
          <a:ext cx="2257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28</xdr:row>
      <xdr:rowOff>66675</xdr:rowOff>
    </xdr:from>
    <xdr:to>
      <xdr:col>5</xdr:col>
      <xdr:colOff>2819400</xdr:colOff>
      <xdr:row>28</xdr:row>
      <xdr:rowOff>390525</xdr:rowOff>
    </xdr:to>
    <xdr:pic>
      <xdr:nvPicPr>
        <xdr:cNvPr id="2067" name="Figura 68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13258800"/>
          <a:ext cx="2762250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29</xdr:row>
      <xdr:rowOff>85725</xdr:rowOff>
    </xdr:from>
    <xdr:to>
      <xdr:col>5</xdr:col>
      <xdr:colOff>2847975</xdr:colOff>
      <xdr:row>29</xdr:row>
      <xdr:rowOff>390525</xdr:rowOff>
    </xdr:to>
    <xdr:pic>
      <xdr:nvPicPr>
        <xdr:cNvPr id="2068" name="Figura 69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13782675"/>
          <a:ext cx="27717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30</xdr:row>
      <xdr:rowOff>85725</xdr:rowOff>
    </xdr:from>
    <xdr:to>
      <xdr:col>5</xdr:col>
      <xdr:colOff>2838450</xdr:colOff>
      <xdr:row>30</xdr:row>
      <xdr:rowOff>390525</xdr:rowOff>
    </xdr:to>
    <xdr:pic>
      <xdr:nvPicPr>
        <xdr:cNvPr id="2069" name="Figura 70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4287500"/>
          <a:ext cx="2743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142875</xdr:colOff>
      <xdr:row>32</xdr:row>
      <xdr:rowOff>76200</xdr:rowOff>
    </xdr:from>
    <xdr:to>
      <xdr:col>5</xdr:col>
      <xdr:colOff>2781300</xdr:colOff>
      <xdr:row>32</xdr:row>
      <xdr:rowOff>419100</xdr:rowOff>
    </xdr:to>
    <xdr:pic>
      <xdr:nvPicPr>
        <xdr:cNvPr id="2070" name="Figura 7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14963775"/>
          <a:ext cx="26384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228600</xdr:colOff>
      <xdr:row>33</xdr:row>
      <xdr:rowOff>47625</xdr:rowOff>
    </xdr:from>
    <xdr:to>
      <xdr:col>5</xdr:col>
      <xdr:colOff>2752725</xdr:colOff>
      <xdr:row>33</xdr:row>
      <xdr:rowOff>381000</xdr:rowOff>
    </xdr:to>
    <xdr:pic>
      <xdr:nvPicPr>
        <xdr:cNvPr id="2071" name="Figura 72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5440025"/>
          <a:ext cx="252412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35</xdr:row>
      <xdr:rowOff>85725</xdr:rowOff>
    </xdr:from>
    <xdr:to>
      <xdr:col>5</xdr:col>
      <xdr:colOff>2819400</xdr:colOff>
      <xdr:row>35</xdr:row>
      <xdr:rowOff>638175</xdr:rowOff>
    </xdr:to>
    <xdr:pic>
      <xdr:nvPicPr>
        <xdr:cNvPr id="2072" name="Figura 74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16697325"/>
          <a:ext cx="27432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36</xdr:row>
      <xdr:rowOff>85725</xdr:rowOff>
    </xdr:from>
    <xdr:to>
      <xdr:col>5</xdr:col>
      <xdr:colOff>2847975</xdr:colOff>
      <xdr:row>36</xdr:row>
      <xdr:rowOff>609600</xdr:rowOff>
    </xdr:to>
    <xdr:pic>
      <xdr:nvPicPr>
        <xdr:cNvPr id="2073" name="Figura 75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17411700"/>
          <a:ext cx="2781300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152400</xdr:colOff>
      <xdr:row>37</xdr:row>
      <xdr:rowOff>133350</xdr:rowOff>
    </xdr:from>
    <xdr:to>
      <xdr:col>5</xdr:col>
      <xdr:colOff>2828925</xdr:colOff>
      <xdr:row>37</xdr:row>
      <xdr:rowOff>476250</xdr:rowOff>
    </xdr:to>
    <xdr:pic>
      <xdr:nvPicPr>
        <xdr:cNvPr id="2074" name="Figura 76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173700"/>
          <a:ext cx="26765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114300</xdr:colOff>
      <xdr:row>34</xdr:row>
      <xdr:rowOff>123825</xdr:rowOff>
    </xdr:from>
    <xdr:to>
      <xdr:col>5</xdr:col>
      <xdr:colOff>2781300</xdr:colOff>
      <xdr:row>34</xdr:row>
      <xdr:rowOff>523875</xdr:rowOff>
    </xdr:to>
    <xdr:pic>
      <xdr:nvPicPr>
        <xdr:cNvPr id="2075" name="Figura 73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16021050"/>
          <a:ext cx="26670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76200</xdr:colOff>
      <xdr:row>18</xdr:row>
      <xdr:rowOff>190500</xdr:rowOff>
    </xdr:from>
    <xdr:to>
      <xdr:col>5</xdr:col>
      <xdr:colOff>2838450</xdr:colOff>
      <xdr:row>18</xdr:row>
      <xdr:rowOff>809625</xdr:rowOff>
    </xdr:to>
    <xdr:pic>
      <xdr:nvPicPr>
        <xdr:cNvPr id="2076" name="Figura 11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7829550"/>
          <a:ext cx="276225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247650</xdr:colOff>
      <xdr:row>39</xdr:row>
      <xdr:rowOff>47625</xdr:rowOff>
    </xdr:from>
    <xdr:to>
      <xdr:col>5</xdr:col>
      <xdr:colOff>2667000</xdr:colOff>
      <xdr:row>39</xdr:row>
      <xdr:rowOff>647700</xdr:rowOff>
    </xdr:to>
    <xdr:pic>
      <xdr:nvPicPr>
        <xdr:cNvPr id="2077" name="Figura 109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18859500"/>
          <a:ext cx="2419350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40</xdr:row>
      <xdr:rowOff>123825</xdr:rowOff>
    </xdr:from>
    <xdr:to>
      <xdr:col>5</xdr:col>
      <xdr:colOff>2790825</xdr:colOff>
      <xdr:row>40</xdr:row>
      <xdr:rowOff>581025</xdr:rowOff>
    </xdr:to>
    <xdr:pic>
      <xdr:nvPicPr>
        <xdr:cNvPr id="2078" name="Figura 11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19640550"/>
          <a:ext cx="272415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16</xdr:row>
      <xdr:rowOff>123825</xdr:rowOff>
    </xdr:from>
    <xdr:to>
      <xdr:col>5</xdr:col>
      <xdr:colOff>2790825</xdr:colOff>
      <xdr:row>16</xdr:row>
      <xdr:rowOff>457200</xdr:rowOff>
    </xdr:to>
    <xdr:pic>
      <xdr:nvPicPr>
        <xdr:cNvPr id="2079" name="Imagem 2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7077075"/>
          <a:ext cx="273367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4</xdr:row>
      <xdr:rowOff>47625</xdr:rowOff>
    </xdr:from>
    <xdr:to>
      <xdr:col>5</xdr:col>
      <xdr:colOff>3133725</xdr:colOff>
      <xdr:row>4</xdr:row>
      <xdr:rowOff>447675</xdr:rowOff>
    </xdr:to>
    <xdr:pic>
      <xdr:nvPicPr>
        <xdr:cNvPr id="3073" name="Figura 7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809625"/>
          <a:ext cx="300037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133350</xdr:colOff>
      <xdr:row>6</xdr:row>
      <xdr:rowOff>57150</xdr:rowOff>
    </xdr:from>
    <xdr:to>
      <xdr:col>5</xdr:col>
      <xdr:colOff>3181350</xdr:colOff>
      <xdr:row>6</xdr:row>
      <xdr:rowOff>438150</xdr:rowOff>
    </xdr:to>
    <xdr:pic>
      <xdr:nvPicPr>
        <xdr:cNvPr id="3074" name="Figura 7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2181225"/>
          <a:ext cx="30480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5</xdr:row>
      <xdr:rowOff>95250</xdr:rowOff>
    </xdr:from>
    <xdr:to>
      <xdr:col>5</xdr:col>
      <xdr:colOff>3124200</xdr:colOff>
      <xdr:row>5</xdr:row>
      <xdr:rowOff>762000</xdr:rowOff>
    </xdr:to>
    <xdr:pic>
      <xdr:nvPicPr>
        <xdr:cNvPr id="3075" name="Figura 79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362075"/>
          <a:ext cx="3057525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257175</xdr:colOff>
      <xdr:row>7</xdr:row>
      <xdr:rowOff>76200</xdr:rowOff>
    </xdr:from>
    <xdr:to>
      <xdr:col>5</xdr:col>
      <xdr:colOff>3095625</xdr:colOff>
      <xdr:row>7</xdr:row>
      <xdr:rowOff>485775</xdr:rowOff>
    </xdr:to>
    <xdr:pic>
      <xdr:nvPicPr>
        <xdr:cNvPr id="3076" name="Figura 80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809875"/>
          <a:ext cx="2838450" cy="409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8</xdr:row>
      <xdr:rowOff>123825</xdr:rowOff>
    </xdr:from>
    <xdr:to>
      <xdr:col>5</xdr:col>
      <xdr:colOff>3162300</xdr:colOff>
      <xdr:row>8</xdr:row>
      <xdr:rowOff>447675</xdr:rowOff>
    </xdr:to>
    <xdr:pic>
      <xdr:nvPicPr>
        <xdr:cNvPr id="3077" name="Figura 8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419475"/>
          <a:ext cx="30956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428625</xdr:colOff>
      <xdr:row>24</xdr:row>
      <xdr:rowOff>47625</xdr:rowOff>
    </xdr:from>
    <xdr:to>
      <xdr:col>5</xdr:col>
      <xdr:colOff>3028950</xdr:colOff>
      <xdr:row>24</xdr:row>
      <xdr:rowOff>581025</xdr:rowOff>
    </xdr:to>
    <xdr:pic>
      <xdr:nvPicPr>
        <xdr:cNvPr id="3078" name="Figura 82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0706100"/>
          <a:ext cx="2600325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34</xdr:row>
      <xdr:rowOff>95250</xdr:rowOff>
    </xdr:from>
    <xdr:to>
      <xdr:col>5</xdr:col>
      <xdr:colOff>3152775</xdr:colOff>
      <xdr:row>34</xdr:row>
      <xdr:rowOff>381000</xdr:rowOff>
    </xdr:to>
    <xdr:pic>
      <xdr:nvPicPr>
        <xdr:cNvPr id="3079" name="Figura 84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5821025"/>
          <a:ext cx="30861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104775</xdr:colOff>
      <xdr:row>44</xdr:row>
      <xdr:rowOff>38100</xdr:rowOff>
    </xdr:from>
    <xdr:to>
      <xdr:col>5</xdr:col>
      <xdr:colOff>3095625</xdr:colOff>
      <xdr:row>44</xdr:row>
      <xdr:rowOff>438150</xdr:rowOff>
    </xdr:to>
    <xdr:pic>
      <xdr:nvPicPr>
        <xdr:cNvPr id="3080" name="Figura 86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0364450"/>
          <a:ext cx="299085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276225</xdr:colOff>
      <xdr:row>29</xdr:row>
      <xdr:rowOff>266700</xdr:rowOff>
    </xdr:from>
    <xdr:to>
      <xdr:col>5</xdr:col>
      <xdr:colOff>2933700</xdr:colOff>
      <xdr:row>29</xdr:row>
      <xdr:rowOff>762000</xdr:rowOff>
    </xdr:to>
    <xdr:pic>
      <xdr:nvPicPr>
        <xdr:cNvPr id="3081" name="Figura 87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3287375"/>
          <a:ext cx="2657475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152400</xdr:colOff>
      <xdr:row>30</xdr:row>
      <xdr:rowOff>133350</xdr:rowOff>
    </xdr:from>
    <xdr:to>
      <xdr:col>5</xdr:col>
      <xdr:colOff>3095625</xdr:colOff>
      <xdr:row>30</xdr:row>
      <xdr:rowOff>514350</xdr:rowOff>
    </xdr:to>
    <xdr:pic>
      <xdr:nvPicPr>
        <xdr:cNvPr id="3082" name="Figura 88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4135100"/>
          <a:ext cx="294322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238125</xdr:colOff>
      <xdr:row>31</xdr:row>
      <xdr:rowOff>19050</xdr:rowOff>
    </xdr:from>
    <xdr:to>
      <xdr:col>5</xdr:col>
      <xdr:colOff>3086100</xdr:colOff>
      <xdr:row>31</xdr:row>
      <xdr:rowOff>523875</xdr:rowOff>
    </xdr:to>
    <xdr:pic>
      <xdr:nvPicPr>
        <xdr:cNvPr id="3083" name="Figura 89">
          <a:extLst>
            <a:ext uri="{FF2B5EF4-FFF2-40B4-BE49-F238E27FC236}">
              <a16:creationId xmlns:a16="http://schemas.microsoft.com/office/drawing/2014/main" id="{00000000-0008-0000-02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14620875"/>
          <a:ext cx="2847975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114300</xdr:colOff>
      <xdr:row>15</xdr:row>
      <xdr:rowOff>314325</xdr:rowOff>
    </xdr:from>
    <xdr:to>
      <xdr:col>5</xdr:col>
      <xdr:colOff>3171825</xdr:colOff>
      <xdr:row>15</xdr:row>
      <xdr:rowOff>666750</xdr:rowOff>
    </xdr:to>
    <xdr:pic>
      <xdr:nvPicPr>
        <xdr:cNvPr id="3084" name="Figura 90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6257925"/>
          <a:ext cx="3057525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390525</xdr:colOff>
      <xdr:row>16</xdr:row>
      <xdr:rowOff>66675</xdr:rowOff>
    </xdr:from>
    <xdr:to>
      <xdr:col>5</xdr:col>
      <xdr:colOff>2905125</xdr:colOff>
      <xdr:row>16</xdr:row>
      <xdr:rowOff>552450</xdr:rowOff>
    </xdr:to>
    <xdr:pic>
      <xdr:nvPicPr>
        <xdr:cNvPr id="3085" name="Figura 91">
          <a:extLs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829425"/>
          <a:ext cx="251460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219075</xdr:colOff>
      <xdr:row>17</xdr:row>
      <xdr:rowOff>85725</xdr:rowOff>
    </xdr:from>
    <xdr:to>
      <xdr:col>5</xdr:col>
      <xdr:colOff>2847975</xdr:colOff>
      <xdr:row>17</xdr:row>
      <xdr:rowOff>457200</xdr:rowOff>
    </xdr:to>
    <xdr:pic>
      <xdr:nvPicPr>
        <xdr:cNvPr id="3086" name="Figura 92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7419975"/>
          <a:ext cx="26289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18</xdr:row>
      <xdr:rowOff>47625</xdr:rowOff>
    </xdr:from>
    <xdr:to>
      <xdr:col>5</xdr:col>
      <xdr:colOff>3181350</xdr:colOff>
      <xdr:row>18</xdr:row>
      <xdr:rowOff>781050</xdr:rowOff>
    </xdr:to>
    <xdr:pic>
      <xdr:nvPicPr>
        <xdr:cNvPr id="3087" name="Figura 93">
          <a:extLst>
            <a:ext uri="{FF2B5EF4-FFF2-40B4-BE49-F238E27FC236}">
              <a16:creationId xmlns:a16="http://schemas.microsoft.com/office/drawing/2014/main" id="{00000000-0008-0000-02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7905750"/>
          <a:ext cx="3133725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561975</xdr:colOff>
      <xdr:row>19</xdr:row>
      <xdr:rowOff>76200</xdr:rowOff>
    </xdr:from>
    <xdr:to>
      <xdr:col>5</xdr:col>
      <xdr:colOff>2676525</xdr:colOff>
      <xdr:row>19</xdr:row>
      <xdr:rowOff>533400</xdr:rowOff>
    </xdr:to>
    <xdr:pic>
      <xdr:nvPicPr>
        <xdr:cNvPr id="3088" name="Figura 94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8791575"/>
          <a:ext cx="2114550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57150</xdr:colOff>
      <xdr:row>10</xdr:row>
      <xdr:rowOff>76200</xdr:rowOff>
    </xdr:from>
    <xdr:to>
      <xdr:col>5</xdr:col>
      <xdr:colOff>3162300</xdr:colOff>
      <xdr:row>10</xdr:row>
      <xdr:rowOff>514350</xdr:rowOff>
    </xdr:to>
    <xdr:pic>
      <xdr:nvPicPr>
        <xdr:cNvPr id="3089" name="Figura 95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4057650"/>
          <a:ext cx="310515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238125</xdr:colOff>
      <xdr:row>11</xdr:row>
      <xdr:rowOff>66675</xdr:rowOff>
    </xdr:from>
    <xdr:to>
      <xdr:col>5</xdr:col>
      <xdr:colOff>2838450</xdr:colOff>
      <xdr:row>11</xdr:row>
      <xdr:rowOff>295275</xdr:rowOff>
    </xdr:to>
    <xdr:pic>
      <xdr:nvPicPr>
        <xdr:cNvPr id="3090" name="Figura 96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4619625"/>
          <a:ext cx="260032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504825</xdr:colOff>
      <xdr:row>12</xdr:row>
      <xdr:rowOff>95250</xdr:rowOff>
    </xdr:from>
    <xdr:to>
      <xdr:col>5</xdr:col>
      <xdr:colOff>2733675</xdr:colOff>
      <xdr:row>12</xdr:row>
      <xdr:rowOff>323850</xdr:rowOff>
    </xdr:to>
    <xdr:pic>
      <xdr:nvPicPr>
        <xdr:cNvPr id="3091" name="Figura 97">
          <a:extLst>
            <a:ext uri="{FF2B5EF4-FFF2-40B4-BE49-F238E27FC236}">
              <a16:creationId xmlns:a16="http://schemas.microsoft.com/office/drawing/2014/main" id="{00000000-0008-0000-02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5000625"/>
          <a:ext cx="22288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533400</xdr:colOff>
      <xdr:row>22</xdr:row>
      <xdr:rowOff>47625</xdr:rowOff>
    </xdr:from>
    <xdr:to>
      <xdr:col>5</xdr:col>
      <xdr:colOff>2847975</xdr:colOff>
      <xdr:row>22</xdr:row>
      <xdr:rowOff>419100</xdr:rowOff>
    </xdr:to>
    <xdr:pic>
      <xdr:nvPicPr>
        <xdr:cNvPr id="3092" name="Figura 99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0020300"/>
          <a:ext cx="23145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28575</xdr:colOff>
      <xdr:row>21</xdr:row>
      <xdr:rowOff>85725</xdr:rowOff>
    </xdr:from>
    <xdr:to>
      <xdr:col>5</xdr:col>
      <xdr:colOff>3152775</xdr:colOff>
      <xdr:row>21</xdr:row>
      <xdr:rowOff>419100</xdr:rowOff>
    </xdr:to>
    <xdr:pic>
      <xdr:nvPicPr>
        <xdr:cNvPr id="3093" name="Figura 100">
          <a:extLst>
            <a:ext uri="{FF2B5EF4-FFF2-40B4-BE49-F238E27FC236}">
              <a16:creationId xmlns:a16="http://schemas.microsoft.com/office/drawing/2014/main" id="{00000000-0008-0000-02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9553575"/>
          <a:ext cx="31242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590550</xdr:colOff>
      <xdr:row>25</xdr:row>
      <xdr:rowOff>57150</xdr:rowOff>
    </xdr:from>
    <xdr:to>
      <xdr:col>5</xdr:col>
      <xdr:colOff>2876550</xdr:colOff>
      <xdr:row>25</xdr:row>
      <xdr:rowOff>409575</xdr:rowOff>
    </xdr:to>
    <xdr:pic>
      <xdr:nvPicPr>
        <xdr:cNvPr id="3094" name="Figura 101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11363325"/>
          <a:ext cx="22860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704850</xdr:colOff>
      <xdr:row>26</xdr:row>
      <xdr:rowOff>66675</xdr:rowOff>
    </xdr:from>
    <xdr:to>
      <xdr:col>5</xdr:col>
      <xdr:colOff>2809875</xdr:colOff>
      <xdr:row>26</xdr:row>
      <xdr:rowOff>400050</xdr:rowOff>
    </xdr:to>
    <xdr:pic>
      <xdr:nvPicPr>
        <xdr:cNvPr id="3095" name="Figura 102">
          <a:extLst>
            <a:ext uri="{FF2B5EF4-FFF2-40B4-BE49-F238E27FC236}">
              <a16:creationId xmlns:a16="http://schemas.microsoft.com/office/drawing/2014/main" id="{00000000-0008-0000-0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1877675"/>
          <a:ext cx="210502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152400</xdr:colOff>
      <xdr:row>27</xdr:row>
      <xdr:rowOff>76200</xdr:rowOff>
    </xdr:from>
    <xdr:to>
      <xdr:col>5</xdr:col>
      <xdr:colOff>3152775</xdr:colOff>
      <xdr:row>27</xdr:row>
      <xdr:rowOff>457200</xdr:rowOff>
    </xdr:to>
    <xdr:pic>
      <xdr:nvPicPr>
        <xdr:cNvPr id="3096" name="Figura 103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2411075"/>
          <a:ext cx="300037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438150</xdr:colOff>
      <xdr:row>36</xdr:row>
      <xdr:rowOff>47625</xdr:rowOff>
    </xdr:from>
    <xdr:to>
      <xdr:col>5</xdr:col>
      <xdr:colOff>2762250</xdr:colOff>
      <xdr:row>36</xdr:row>
      <xdr:rowOff>447675</xdr:rowOff>
    </xdr:to>
    <xdr:pic>
      <xdr:nvPicPr>
        <xdr:cNvPr id="3097" name="Figura 104">
          <a:extLst>
            <a:ext uri="{FF2B5EF4-FFF2-40B4-BE49-F238E27FC236}">
              <a16:creationId xmlns:a16="http://schemas.microsoft.com/office/drawing/2014/main" id="{00000000-0008-0000-02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16478250"/>
          <a:ext cx="2324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114300</xdr:colOff>
      <xdr:row>40</xdr:row>
      <xdr:rowOff>95250</xdr:rowOff>
    </xdr:from>
    <xdr:to>
      <xdr:col>5</xdr:col>
      <xdr:colOff>3181350</xdr:colOff>
      <xdr:row>40</xdr:row>
      <xdr:rowOff>514350</xdr:rowOff>
    </xdr:to>
    <xdr:pic>
      <xdr:nvPicPr>
        <xdr:cNvPr id="3098" name="Figura 106">
          <a:extLst>
            <a:ext uri="{FF2B5EF4-FFF2-40B4-BE49-F238E27FC236}">
              <a16:creationId xmlns:a16="http://schemas.microsoft.com/office/drawing/2014/main" id="{00000000-0008-0000-02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18764250"/>
          <a:ext cx="30670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41</xdr:row>
      <xdr:rowOff>66675</xdr:rowOff>
    </xdr:from>
    <xdr:to>
      <xdr:col>5</xdr:col>
      <xdr:colOff>3076575</xdr:colOff>
      <xdr:row>41</xdr:row>
      <xdr:rowOff>409575</xdr:rowOff>
    </xdr:to>
    <xdr:pic>
      <xdr:nvPicPr>
        <xdr:cNvPr id="3099" name="Figura 107">
          <a:extLst>
            <a:ext uri="{FF2B5EF4-FFF2-40B4-BE49-F238E27FC236}">
              <a16:creationId xmlns:a16="http://schemas.microsoft.com/office/drawing/2014/main" id="{00000000-0008-0000-02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9278600"/>
          <a:ext cx="30289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19050</xdr:colOff>
      <xdr:row>46</xdr:row>
      <xdr:rowOff>66675</xdr:rowOff>
    </xdr:from>
    <xdr:to>
      <xdr:col>5</xdr:col>
      <xdr:colOff>3190875</xdr:colOff>
      <xdr:row>46</xdr:row>
      <xdr:rowOff>409575</xdr:rowOff>
    </xdr:to>
    <xdr:pic>
      <xdr:nvPicPr>
        <xdr:cNvPr id="3100" name="Figura 108">
          <a:extLst>
            <a:ext uri="{FF2B5EF4-FFF2-40B4-BE49-F238E27FC236}">
              <a16:creationId xmlns:a16="http://schemas.microsoft.com/office/drawing/2014/main" id="{00000000-0008-0000-02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21097875"/>
          <a:ext cx="31718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85725</xdr:colOff>
      <xdr:row>50</xdr:row>
      <xdr:rowOff>66675</xdr:rowOff>
    </xdr:from>
    <xdr:to>
      <xdr:col>5</xdr:col>
      <xdr:colOff>3038475</xdr:colOff>
      <xdr:row>50</xdr:row>
      <xdr:rowOff>447675</xdr:rowOff>
    </xdr:to>
    <xdr:pic>
      <xdr:nvPicPr>
        <xdr:cNvPr id="3101" name="Figura 112">
          <a:extLst>
            <a:ext uri="{FF2B5EF4-FFF2-40B4-BE49-F238E27FC236}">
              <a16:creationId xmlns:a16="http://schemas.microsoft.com/office/drawing/2014/main" id="{00000000-0008-0000-02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23945850"/>
          <a:ext cx="29527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466725</xdr:colOff>
      <xdr:row>13</xdr:row>
      <xdr:rowOff>95250</xdr:rowOff>
    </xdr:from>
    <xdr:to>
      <xdr:col>5</xdr:col>
      <xdr:colOff>2705100</xdr:colOff>
      <xdr:row>13</xdr:row>
      <xdr:rowOff>457200</xdr:rowOff>
    </xdr:to>
    <xdr:pic>
      <xdr:nvPicPr>
        <xdr:cNvPr id="3102" name="Figura 98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5353050"/>
          <a:ext cx="223837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352425</xdr:colOff>
      <xdr:row>47</xdr:row>
      <xdr:rowOff>47625</xdr:rowOff>
    </xdr:from>
    <xdr:to>
      <xdr:col>5</xdr:col>
      <xdr:colOff>2933700</xdr:colOff>
      <xdr:row>47</xdr:row>
      <xdr:rowOff>552450</xdr:rowOff>
    </xdr:to>
    <xdr:pic>
      <xdr:nvPicPr>
        <xdr:cNvPr id="3103" name="Figura 23">
          <a:extLst>
            <a:ext uri="{FF2B5EF4-FFF2-40B4-BE49-F238E27FC236}">
              <a16:creationId xmlns:a16="http://schemas.microsoft.com/office/drawing/2014/main" id="{00000000-0008-0000-02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21583650"/>
          <a:ext cx="2581275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95250</xdr:colOff>
      <xdr:row>48</xdr:row>
      <xdr:rowOff>104775</xdr:rowOff>
    </xdr:from>
    <xdr:to>
      <xdr:col>5</xdr:col>
      <xdr:colOff>3105150</xdr:colOff>
      <xdr:row>48</xdr:row>
      <xdr:rowOff>1085850</xdr:rowOff>
    </xdr:to>
    <xdr:pic>
      <xdr:nvPicPr>
        <xdr:cNvPr id="3104" name="Figura 37">
          <a:extLst>
            <a:ext uri="{FF2B5EF4-FFF2-40B4-BE49-F238E27FC236}">
              <a16:creationId xmlns:a16="http://schemas.microsoft.com/office/drawing/2014/main" id="{00000000-0008-0000-02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8475" y="22240875"/>
          <a:ext cx="3009900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66675</xdr:colOff>
      <xdr:row>49</xdr:row>
      <xdr:rowOff>57150</xdr:rowOff>
    </xdr:from>
    <xdr:to>
      <xdr:col>5</xdr:col>
      <xdr:colOff>3067050</xdr:colOff>
      <xdr:row>49</xdr:row>
      <xdr:rowOff>428625</xdr:rowOff>
    </xdr:to>
    <xdr:pic>
      <xdr:nvPicPr>
        <xdr:cNvPr id="3105" name="Figura 38">
          <a:extLst>
            <a:ext uri="{FF2B5EF4-FFF2-40B4-BE49-F238E27FC236}">
              <a16:creationId xmlns:a16="http://schemas.microsoft.com/office/drawing/2014/main" id="{00000000-0008-0000-0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3431500"/>
          <a:ext cx="30003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142875</xdr:colOff>
      <xdr:row>37</xdr:row>
      <xdr:rowOff>304800</xdr:rowOff>
    </xdr:from>
    <xdr:to>
      <xdr:col>5</xdr:col>
      <xdr:colOff>3105150</xdr:colOff>
      <xdr:row>37</xdr:row>
      <xdr:rowOff>561975</xdr:rowOff>
    </xdr:to>
    <xdr:pic>
      <xdr:nvPicPr>
        <xdr:cNvPr id="3106" name="Figura 59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17316450"/>
          <a:ext cx="296227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161925</xdr:colOff>
      <xdr:row>38</xdr:row>
      <xdr:rowOff>76200</xdr:rowOff>
    </xdr:from>
    <xdr:to>
      <xdr:col>5</xdr:col>
      <xdr:colOff>3000375</xdr:colOff>
      <xdr:row>38</xdr:row>
      <xdr:rowOff>333375</xdr:rowOff>
    </xdr:to>
    <xdr:pic>
      <xdr:nvPicPr>
        <xdr:cNvPr id="3107" name="Figura 83">
          <a:extLst>
            <a:ext uri="{FF2B5EF4-FFF2-40B4-BE49-F238E27FC236}">
              <a16:creationId xmlns:a16="http://schemas.microsoft.com/office/drawing/2014/main" id="{00000000-0008-0000-02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8030825"/>
          <a:ext cx="283845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209550</xdr:colOff>
      <xdr:row>39</xdr:row>
      <xdr:rowOff>38100</xdr:rowOff>
    </xdr:from>
    <xdr:to>
      <xdr:col>5</xdr:col>
      <xdr:colOff>2981325</xdr:colOff>
      <xdr:row>39</xdr:row>
      <xdr:rowOff>285750</xdr:rowOff>
    </xdr:to>
    <xdr:pic>
      <xdr:nvPicPr>
        <xdr:cNvPr id="3108" name="Figura 85">
          <a:extLst>
            <a:ext uri="{FF2B5EF4-FFF2-40B4-BE49-F238E27FC236}">
              <a16:creationId xmlns:a16="http://schemas.microsoft.com/office/drawing/2014/main" id="{00000000-0008-0000-02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18354675"/>
          <a:ext cx="277177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161925</xdr:colOff>
      <xdr:row>43</xdr:row>
      <xdr:rowOff>57150</xdr:rowOff>
    </xdr:from>
    <xdr:to>
      <xdr:col>5</xdr:col>
      <xdr:colOff>3048000</xdr:colOff>
      <xdr:row>43</xdr:row>
      <xdr:rowOff>314325</xdr:rowOff>
    </xdr:to>
    <xdr:pic>
      <xdr:nvPicPr>
        <xdr:cNvPr id="3109" name="Figura 105">
          <a:extLst>
            <a:ext uri="{FF2B5EF4-FFF2-40B4-BE49-F238E27FC236}">
              <a16:creationId xmlns:a16="http://schemas.microsoft.com/office/drawing/2014/main" id="{00000000-0008-0000-02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9973925"/>
          <a:ext cx="288607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5</xdr:col>
      <xdr:colOff>238125</xdr:colOff>
      <xdr:row>33</xdr:row>
      <xdr:rowOff>66675</xdr:rowOff>
    </xdr:from>
    <xdr:to>
      <xdr:col>5</xdr:col>
      <xdr:colOff>2895600</xdr:colOff>
      <xdr:row>33</xdr:row>
      <xdr:rowOff>304800</xdr:rowOff>
    </xdr:to>
    <xdr:pic>
      <xdr:nvPicPr>
        <xdr:cNvPr id="3110" name="Figura 105">
          <a:extLs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15440025"/>
          <a:ext cx="2657475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8"/>
  <sheetViews>
    <sheetView topLeftCell="D49" workbookViewId="0">
      <selection activeCell="A56" sqref="A56:K56"/>
    </sheetView>
  </sheetViews>
  <sheetFormatPr defaultRowHeight="14.25"/>
  <cols>
    <col min="1" max="1" width="21.875" style="1" customWidth="1"/>
    <col min="2" max="2" width="26.5" style="1" customWidth="1"/>
    <col min="3" max="3" width="27.75" style="1" customWidth="1"/>
    <col min="4" max="4" width="35.375" style="1" customWidth="1"/>
    <col min="5" max="5" width="31.125" style="1" customWidth="1"/>
    <col min="6" max="6" width="44.25" style="1" customWidth="1"/>
    <col min="7" max="8" width="12.125" style="1" customWidth="1"/>
    <col min="9" max="9" width="12" style="1" customWidth="1"/>
    <col min="10" max="10" width="14.5" style="1" customWidth="1"/>
    <col min="11" max="11" width="14.875" style="1" customWidth="1"/>
    <col min="12" max="62" width="8.75" style="1" customWidth="1"/>
    <col min="63" max="256" width="11" customWidth="1"/>
  </cols>
  <sheetData>
    <row r="1" spans="1:11" ht="12.75" customHeight="1">
      <c r="A1" s="2"/>
      <c r="B1" s="2"/>
      <c r="C1" s="2"/>
      <c r="D1" s="2"/>
      <c r="E1" s="2"/>
      <c r="F1" s="3"/>
      <c r="G1" s="3"/>
      <c r="H1" s="2"/>
      <c r="I1" s="2"/>
      <c r="J1" s="2"/>
      <c r="K1" s="4"/>
    </row>
    <row r="2" spans="1:11" ht="12.75" customHeight="1">
      <c r="A2" s="2"/>
      <c r="B2" s="2"/>
      <c r="C2" s="2"/>
      <c r="D2" s="2"/>
      <c r="E2" s="2"/>
      <c r="F2" s="3"/>
      <c r="G2" s="3"/>
      <c r="H2" s="2"/>
      <c r="I2" s="2"/>
      <c r="J2" s="2"/>
      <c r="K2" s="4"/>
    </row>
    <row r="3" spans="1:11" ht="18" customHeight="1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5" t="s">
        <v>5</v>
      </c>
      <c r="G3" s="65" t="s">
        <v>6</v>
      </c>
      <c r="H3" s="65" t="s">
        <v>296</v>
      </c>
      <c r="I3" s="65" t="s">
        <v>7</v>
      </c>
      <c r="J3" s="66" t="s">
        <v>8</v>
      </c>
      <c r="K3" s="67" t="s">
        <v>9</v>
      </c>
    </row>
    <row r="4" spans="1:11" ht="15.75" customHeight="1">
      <c r="A4" s="66"/>
      <c r="B4" s="66"/>
      <c r="C4" s="66"/>
      <c r="D4" s="66"/>
      <c r="E4" s="66"/>
      <c r="F4" s="65"/>
      <c r="G4" s="65"/>
      <c r="H4" s="65"/>
      <c r="I4" s="65"/>
      <c r="J4" s="65"/>
      <c r="K4" s="67"/>
    </row>
    <row r="5" spans="1:11" ht="40.5" customHeight="1">
      <c r="A5" s="62" t="s">
        <v>10</v>
      </c>
      <c r="B5" s="57" t="s">
        <v>11</v>
      </c>
      <c r="C5" s="49" t="s">
        <v>12</v>
      </c>
      <c r="D5" s="64" t="s">
        <v>13</v>
      </c>
      <c r="E5" s="51" t="s">
        <v>14</v>
      </c>
      <c r="F5" s="5"/>
      <c r="G5" s="8">
        <v>0.3</v>
      </c>
      <c r="H5" s="52" t="s">
        <v>297</v>
      </c>
      <c r="I5" s="52" t="s">
        <v>15</v>
      </c>
      <c r="J5" s="6" t="s">
        <v>16</v>
      </c>
      <c r="K5" s="7" t="s">
        <v>17</v>
      </c>
    </row>
    <row r="6" spans="1:11" ht="45.4" customHeight="1">
      <c r="A6" s="62"/>
      <c r="B6" s="57"/>
      <c r="C6" s="49" t="s">
        <v>14</v>
      </c>
      <c r="D6" s="64"/>
      <c r="E6" s="49" t="s">
        <v>18</v>
      </c>
      <c r="F6" s="5"/>
      <c r="G6" s="49" t="s">
        <v>19</v>
      </c>
      <c r="H6" s="8">
        <v>0.3</v>
      </c>
      <c r="I6" s="8">
        <f>31.5/79</f>
        <v>0.39873417721518989</v>
      </c>
      <c r="J6" s="9" t="s">
        <v>20</v>
      </c>
      <c r="K6" s="7" t="s">
        <v>17</v>
      </c>
    </row>
    <row r="7" spans="1:11" ht="56.85" customHeight="1">
      <c r="A7" s="62"/>
      <c r="B7" s="57"/>
      <c r="C7" s="49" t="s">
        <v>21</v>
      </c>
      <c r="D7" s="58" t="s">
        <v>22</v>
      </c>
      <c r="E7" s="51" t="s">
        <v>14</v>
      </c>
      <c r="F7" s="5"/>
      <c r="G7" s="49" t="s">
        <v>19</v>
      </c>
      <c r="H7" s="10" t="s">
        <v>298</v>
      </c>
      <c r="I7" s="10" t="s">
        <v>23</v>
      </c>
      <c r="J7" s="9" t="s">
        <v>16</v>
      </c>
      <c r="K7" s="7" t="s">
        <v>17</v>
      </c>
    </row>
    <row r="8" spans="1:11" ht="68.099999999999994" customHeight="1">
      <c r="A8" s="62"/>
      <c r="B8" s="57"/>
      <c r="C8" s="46" t="s">
        <v>14</v>
      </c>
      <c r="D8" s="58"/>
      <c r="E8" s="49" t="s">
        <v>24</v>
      </c>
      <c r="F8" s="5"/>
      <c r="G8" s="49" t="s">
        <v>19</v>
      </c>
      <c r="H8" s="8">
        <v>0.3</v>
      </c>
      <c r="I8" s="8">
        <f>31.5/79</f>
        <v>0.39873417721518989</v>
      </c>
      <c r="J8" s="9" t="s">
        <v>20</v>
      </c>
      <c r="K8" s="7" t="s">
        <v>17</v>
      </c>
    </row>
    <row r="9" spans="1:11" ht="68.099999999999994" customHeight="1">
      <c r="A9" s="62"/>
      <c r="B9" s="57"/>
      <c r="C9" s="46" t="s">
        <v>14</v>
      </c>
      <c r="D9" s="49" t="s">
        <v>25</v>
      </c>
      <c r="E9" s="49" t="s">
        <v>26</v>
      </c>
      <c r="F9" s="5"/>
      <c r="G9" s="49" t="s">
        <v>19</v>
      </c>
      <c r="H9" s="8">
        <v>0.14000000000000001</v>
      </c>
      <c r="I9" s="8">
        <f>14/79</f>
        <v>0.17721518987341772</v>
      </c>
      <c r="J9" s="9" t="s">
        <v>20</v>
      </c>
      <c r="K9" s="7" t="s">
        <v>17</v>
      </c>
    </row>
    <row r="10" spans="1:11" ht="43.5" customHeight="1">
      <c r="A10" s="62"/>
      <c r="B10" s="57" t="s">
        <v>27</v>
      </c>
      <c r="C10" s="49" t="s">
        <v>28</v>
      </c>
      <c r="D10" s="63" t="s">
        <v>29</v>
      </c>
      <c r="E10" s="51" t="s">
        <v>30</v>
      </c>
      <c r="F10" s="11"/>
      <c r="G10" s="12">
        <v>2.0799999999999999E-2</v>
      </c>
      <c r="H10" s="8">
        <v>0.37</v>
      </c>
      <c r="I10" s="8">
        <f>191/383</f>
        <v>0.49869451697127937</v>
      </c>
      <c r="J10" s="9" t="s">
        <v>20</v>
      </c>
      <c r="K10" s="7" t="s">
        <v>17</v>
      </c>
    </row>
    <row r="11" spans="1:11" ht="72.75" customHeight="1">
      <c r="A11" s="62"/>
      <c r="B11" s="57"/>
      <c r="C11" s="46" t="s">
        <v>14</v>
      </c>
      <c r="D11" s="63"/>
      <c r="E11" s="49" t="s">
        <v>31</v>
      </c>
      <c r="F11" s="5"/>
      <c r="G11" s="49" t="s">
        <v>19</v>
      </c>
      <c r="H11" s="8">
        <v>0.72</v>
      </c>
      <c r="I11" s="8">
        <f t="shared" ref="I11:I12" si="0">79/79</f>
        <v>1</v>
      </c>
      <c r="J11" s="9" t="s">
        <v>20</v>
      </c>
      <c r="K11" s="7" t="s">
        <v>17</v>
      </c>
    </row>
    <row r="12" spans="1:11" ht="100.5" customHeight="1">
      <c r="A12" s="62"/>
      <c r="B12" s="57"/>
      <c r="C12" s="46" t="s">
        <v>14</v>
      </c>
      <c r="D12" s="49" t="s">
        <v>32</v>
      </c>
      <c r="E12" s="49" t="s">
        <v>33</v>
      </c>
      <c r="F12" s="5"/>
      <c r="G12" s="49" t="s">
        <v>19</v>
      </c>
      <c r="H12" s="8">
        <v>0.72</v>
      </c>
      <c r="I12" s="8">
        <f t="shared" si="0"/>
        <v>1</v>
      </c>
      <c r="J12" s="9" t="s">
        <v>20</v>
      </c>
      <c r="K12" s="7" t="s">
        <v>17</v>
      </c>
    </row>
    <row r="13" spans="1:11" ht="85.5">
      <c r="A13" s="62"/>
      <c r="B13" s="57"/>
      <c r="C13" s="46" t="s">
        <v>14</v>
      </c>
      <c r="D13" s="49" t="s">
        <v>34</v>
      </c>
      <c r="E13" s="49" t="s">
        <v>35</v>
      </c>
      <c r="F13" s="5"/>
      <c r="G13" s="49" t="s">
        <v>19</v>
      </c>
      <c r="H13" s="8">
        <v>0.52</v>
      </c>
      <c r="I13" s="8">
        <f t="shared" ref="I13" si="1">55/79</f>
        <v>0.69620253164556967</v>
      </c>
      <c r="J13" s="9" t="s">
        <v>20</v>
      </c>
      <c r="K13" s="7" t="s">
        <v>17</v>
      </c>
    </row>
    <row r="14" spans="1:1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27" customHeight="1">
      <c r="A15" s="62" t="s">
        <v>36</v>
      </c>
      <c r="B15" s="57" t="s">
        <v>37</v>
      </c>
      <c r="C15" s="49" t="s">
        <v>38</v>
      </c>
      <c r="D15" s="57" t="s">
        <v>39</v>
      </c>
      <c r="E15" s="51" t="s">
        <v>14</v>
      </c>
      <c r="F15" s="11"/>
      <c r="G15" s="49" t="s">
        <v>40</v>
      </c>
      <c r="H15" s="13" t="s">
        <v>299</v>
      </c>
      <c r="I15" s="13" t="s">
        <v>300</v>
      </c>
      <c r="J15" s="14" t="s">
        <v>16</v>
      </c>
      <c r="K15" s="7" t="s">
        <v>17</v>
      </c>
    </row>
    <row r="16" spans="1:11" ht="68.099999999999994" customHeight="1">
      <c r="A16" s="62"/>
      <c r="B16" s="57"/>
      <c r="C16" s="46" t="s">
        <v>14</v>
      </c>
      <c r="D16" s="57"/>
      <c r="E16" s="49" t="s">
        <v>41</v>
      </c>
      <c r="F16" s="5"/>
      <c r="G16" s="49" t="s">
        <v>19</v>
      </c>
      <c r="H16" s="8">
        <v>0.3</v>
      </c>
      <c r="I16" s="8">
        <v>0.4</v>
      </c>
      <c r="J16" s="9" t="s">
        <v>20</v>
      </c>
      <c r="K16" s="7" t="s">
        <v>17</v>
      </c>
    </row>
    <row r="17" spans="1:11" ht="39.75" customHeight="1">
      <c r="A17" s="62"/>
      <c r="B17" s="57" t="s">
        <v>42</v>
      </c>
      <c r="C17" s="49" t="s">
        <v>43</v>
      </c>
      <c r="D17" s="63" t="s">
        <v>44</v>
      </c>
      <c r="E17" s="51" t="s">
        <v>14</v>
      </c>
      <c r="F17" s="11"/>
      <c r="G17" s="49" t="s">
        <v>19</v>
      </c>
      <c r="H17" s="52" t="s">
        <v>301</v>
      </c>
      <c r="I17" s="52" t="s">
        <v>45</v>
      </c>
      <c r="J17" s="9" t="s">
        <v>20</v>
      </c>
      <c r="K17" s="7" t="s">
        <v>17</v>
      </c>
    </row>
    <row r="18" spans="1:11" ht="68.099999999999994" customHeight="1">
      <c r="A18" s="62"/>
      <c r="B18" s="57"/>
      <c r="C18" s="46" t="s">
        <v>14</v>
      </c>
      <c r="D18" s="63"/>
      <c r="E18" s="49" t="s">
        <v>46</v>
      </c>
      <c r="F18" s="15"/>
      <c r="G18" s="52" t="s">
        <v>19</v>
      </c>
      <c r="H18" s="8">
        <v>0.3</v>
      </c>
      <c r="I18" s="8">
        <f>31.5/79</f>
        <v>0.39873417721518989</v>
      </c>
      <c r="J18" s="9" t="s">
        <v>20</v>
      </c>
      <c r="K18" s="7" t="s">
        <v>17</v>
      </c>
    </row>
    <row r="19" spans="1:11" ht="1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62.45" customHeight="1">
      <c r="A20" s="62" t="s">
        <v>47</v>
      </c>
      <c r="B20" s="57" t="s">
        <v>48</v>
      </c>
      <c r="C20" s="49" t="s">
        <v>49</v>
      </c>
      <c r="D20" s="58" t="s">
        <v>50</v>
      </c>
      <c r="E20" s="51" t="s">
        <v>14</v>
      </c>
      <c r="F20" s="11"/>
      <c r="G20" s="49" t="s">
        <v>19</v>
      </c>
      <c r="H20" s="41">
        <v>0.24</v>
      </c>
      <c r="I20" s="13" t="s">
        <v>51</v>
      </c>
      <c r="J20" s="14" t="s">
        <v>19</v>
      </c>
      <c r="K20" s="7" t="s">
        <v>17</v>
      </c>
    </row>
    <row r="21" spans="1:11" ht="62.45" customHeight="1">
      <c r="A21" s="62"/>
      <c r="B21" s="57"/>
      <c r="C21" s="49" t="s">
        <v>52</v>
      </c>
      <c r="D21" s="58"/>
      <c r="E21" s="51" t="s">
        <v>14</v>
      </c>
      <c r="F21" s="11"/>
      <c r="G21" s="49" t="s">
        <v>19</v>
      </c>
      <c r="H21" s="13" t="s">
        <v>302</v>
      </c>
      <c r="I21" s="13" t="s">
        <v>23</v>
      </c>
      <c r="J21" s="14" t="s">
        <v>19</v>
      </c>
      <c r="K21" s="7" t="s">
        <v>17</v>
      </c>
    </row>
    <row r="22" spans="1:11" ht="68.099999999999994" customHeight="1">
      <c r="A22" s="62"/>
      <c r="B22" s="57"/>
      <c r="C22" s="46" t="s">
        <v>14</v>
      </c>
      <c r="D22" s="58"/>
      <c r="E22" s="49" t="s">
        <v>53</v>
      </c>
      <c r="F22" s="5"/>
      <c r="G22" s="49" t="s">
        <v>19</v>
      </c>
      <c r="H22" s="8">
        <v>0.38</v>
      </c>
      <c r="I22" s="8">
        <f>40/79</f>
        <v>0.50632911392405067</v>
      </c>
      <c r="J22" s="9" t="s">
        <v>20</v>
      </c>
      <c r="K22" s="7" t="s">
        <v>17</v>
      </c>
    </row>
    <row r="23" spans="1:11" ht="68.099999999999994" customHeight="1">
      <c r="A23" s="62"/>
      <c r="B23" s="57"/>
      <c r="C23" s="46" t="s">
        <v>14</v>
      </c>
      <c r="D23" s="49" t="s">
        <v>54</v>
      </c>
      <c r="E23" s="49" t="s">
        <v>55</v>
      </c>
      <c r="F23" s="5"/>
      <c r="G23" s="49" t="s">
        <v>19</v>
      </c>
      <c r="H23" s="16">
        <v>1</v>
      </c>
      <c r="I23" s="16">
        <v>1</v>
      </c>
      <c r="J23" s="9" t="s">
        <v>16</v>
      </c>
      <c r="K23" s="7" t="s">
        <v>17</v>
      </c>
    </row>
    <row r="24" spans="1:11" ht="39.75" customHeight="1">
      <c r="A24" s="62"/>
      <c r="B24" s="57" t="s">
        <v>56</v>
      </c>
      <c r="C24" s="49" t="s">
        <v>57</v>
      </c>
      <c r="D24" s="58" t="s">
        <v>58</v>
      </c>
      <c r="E24" s="51" t="s">
        <v>14</v>
      </c>
      <c r="F24" s="5"/>
      <c r="G24" s="49">
        <v>1.2200000000000001E-2</v>
      </c>
      <c r="H24" s="52">
        <v>1.04E-2</v>
      </c>
      <c r="I24" s="52">
        <v>9.7000000000000003E-3</v>
      </c>
      <c r="J24" s="9" t="s">
        <v>16</v>
      </c>
      <c r="K24" s="7" t="s">
        <v>17</v>
      </c>
    </row>
    <row r="25" spans="1:11" ht="59.25" customHeight="1">
      <c r="A25" s="62"/>
      <c r="B25" s="57"/>
      <c r="C25" s="49"/>
      <c r="D25" s="58"/>
      <c r="E25" s="49" t="s">
        <v>59</v>
      </c>
      <c r="F25" s="5"/>
      <c r="G25" s="49" t="s">
        <v>19</v>
      </c>
      <c r="H25" s="8">
        <v>0.1</v>
      </c>
      <c r="I25" s="8">
        <f>10/79</f>
        <v>0.12658227848101267</v>
      </c>
      <c r="J25" s="9" t="s">
        <v>16</v>
      </c>
      <c r="K25" s="7" t="s">
        <v>17</v>
      </c>
    </row>
    <row r="26" spans="1:11" ht="39.75" customHeight="1">
      <c r="A26" s="62"/>
      <c r="B26" s="57"/>
      <c r="C26" s="49" t="s">
        <v>60</v>
      </c>
      <c r="D26" s="58" t="s">
        <v>61</v>
      </c>
      <c r="E26" s="51"/>
      <c r="F26" s="17"/>
      <c r="G26" s="49">
        <v>2.66</v>
      </c>
      <c r="H26" s="52">
        <v>2.46</v>
      </c>
      <c r="I26" s="52">
        <v>2.39</v>
      </c>
      <c r="J26" s="9" t="s">
        <v>16</v>
      </c>
      <c r="K26" s="7" t="s">
        <v>17</v>
      </c>
    </row>
    <row r="27" spans="1:11" ht="61.5" customHeight="1">
      <c r="A27" s="62"/>
      <c r="B27" s="57"/>
      <c r="C27" s="49"/>
      <c r="D27" s="58"/>
      <c r="E27" s="49" t="s">
        <v>62</v>
      </c>
      <c r="F27" s="5"/>
      <c r="G27" s="49" t="s">
        <v>19</v>
      </c>
      <c r="H27" s="8">
        <v>0.06</v>
      </c>
      <c r="I27" s="8">
        <v>0.1</v>
      </c>
      <c r="J27" s="9" t="s">
        <v>16</v>
      </c>
      <c r="K27" s="7" t="s">
        <v>17</v>
      </c>
    </row>
    <row r="28" spans="1:11" ht="39.75" customHeight="1">
      <c r="A28" s="62"/>
      <c r="B28" s="57"/>
      <c r="C28" s="49" t="s">
        <v>63</v>
      </c>
      <c r="D28" s="58" t="s">
        <v>64</v>
      </c>
      <c r="E28" s="51" t="s">
        <v>14</v>
      </c>
      <c r="F28" s="5"/>
      <c r="G28" s="49" t="s">
        <v>19</v>
      </c>
      <c r="H28" s="52" t="s">
        <v>303</v>
      </c>
      <c r="I28" s="52" t="s">
        <v>66</v>
      </c>
      <c r="J28" s="9" t="s">
        <v>20</v>
      </c>
      <c r="K28" s="7" t="s">
        <v>17</v>
      </c>
    </row>
    <row r="29" spans="1:11" ht="57" customHeight="1">
      <c r="A29" s="62"/>
      <c r="B29" s="57"/>
      <c r="C29" s="46" t="s">
        <v>14</v>
      </c>
      <c r="D29" s="58"/>
      <c r="E29" s="49" t="s">
        <v>67</v>
      </c>
      <c r="F29" s="5"/>
      <c r="G29" s="49" t="s">
        <v>19</v>
      </c>
      <c r="H29" s="8">
        <v>0.38</v>
      </c>
      <c r="I29" s="8">
        <f>40/79</f>
        <v>0.50632911392405067</v>
      </c>
      <c r="J29" s="9" t="s">
        <v>20</v>
      </c>
      <c r="K29" s="7" t="s">
        <v>17</v>
      </c>
    </row>
    <row r="30" spans="1:11" ht="15.75" customHeight="1">
      <c r="A30" s="48"/>
      <c r="B30" s="47"/>
      <c r="C30" s="47"/>
      <c r="D30" s="47"/>
      <c r="E30" s="59"/>
      <c r="F30" s="59"/>
      <c r="G30" s="59"/>
      <c r="H30" s="60"/>
      <c r="I30" s="60"/>
      <c r="J30" s="60"/>
      <c r="K30" s="60"/>
    </row>
    <row r="31" spans="1:11" ht="51" customHeight="1">
      <c r="A31" s="56" t="s">
        <v>68</v>
      </c>
      <c r="B31" s="57" t="s">
        <v>69</v>
      </c>
      <c r="C31" s="49" t="s">
        <v>70</v>
      </c>
      <c r="D31" s="57" t="s">
        <v>71</v>
      </c>
      <c r="E31" s="51" t="s">
        <v>14</v>
      </c>
      <c r="F31" s="18"/>
      <c r="G31" s="49" t="s">
        <v>19</v>
      </c>
      <c r="H31" s="19">
        <v>0.69599999999999995</v>
      </c>
      <c r="I31" s="19">
        <v>0.746</v>
      </c>
      <c r="J31" s="14" t="s">
        <v>16</v>
      </c>
      <c r="K31" s="7" t="s">
        <v>17</v>
      </c>
    </row>
    <row r="32" spans="1:11" ht="63" customHeight="1">
      <c r="A32" s="56"/>
      <c r="B32" s="57"/>
      <c r="C32" s="49" t="s">
        <v>14</v>
      </c>
      <c r="D32" s="57"/>
      <c r="E32" s="49" t="s">
        <v>72</v>
      </c>
      <c r="F32" s="5"/>
      <c r="G32" s="49" t="s">
        <v>19</v>
      </c>
      <c r="H32" s="8">
        <v>0.41</v>
      </c>
      <c r="I32" s="8">
        <f>40/79</f>
        <v>0.50632911392405067</v>
      </c>
      <c r="J32" s="9" t="s">
        <v>20</v>
      </c>
      <c r="K32" s="7" t="s">
        <v>17</v>
      </c>
    </row>
    <row r="33" spans="1:11" ht="39.75" customHeight="1">
      <c r="A33" s="56"/>
      <c r="B33" s="57"/>
      <c r="C33" s="49" t="s">
        <v>73</v>
      </c>
      <c r="D33" s="57"/>
      <c r="E33" s="51" t="s">
        <v>14</v>
      </c>
      <c r="F33" s="17"/>
      <c r="G33" s="43">
        <v>0.04</v>
      </c>
      <c r="H33" s="41">
        <v>0.19</v>
      </c>
      <c r="I33" s="41">
        <v>0.24</v>
      </c>
      <c r="J33" s="14" t="s">
        <v>16</v>
      </c>
      <c r="K33" s="7" t="s">
        <v>17</v>
      </c>
    </row>
    <row r="34" spans="1:11" ht="53.25" customHeight="1">
      <c r="A34" s="56"/>
      <c r="B34" s="57"/>
      <c r="C34" s="49" t="s">
        <v>14</v>
      </c>
      <c r="D34" s="57"/>
      <c r="E34" s="49" t="s">
        <v>74</v>
      </c>
      <c r="F34" s="5"/>
      <c r="G34" s="49" t="s">
        <v>19</v>
      </c>
      <c r="H34" s="8">
        <v>0.38</v>
      </c>
      <c r="I34" s="8">
        <f>40/79</f>
        <v>0.50632911392405067</v>
      </c>
      <c r="J34" s="9" t="s">
        <v>20</v>
      </c>
      <c r="K34" s="7" t="s">
        <v>17</v>
      </c>
    </row>
    <row r="35" spans="1:11" ht="43.5" customHeight="1">
      <c r="A35" s="56"/>
      <c r="B35" s="57"/>
      <c r="C35" s="49" t="s">
        <v>75</v>
      </c>
      <c r="D35" s="57"/>
      <c r="E35" s="51" t="s">
        <v>14</v>
      </c>
      <c r="F35" s="17"/>
      <c r="G35" s="43">
        <v>0.78</v>
      </c>
      <c r="H35" s="13" t="s">
        <v>304</v>
      </c>
      <c r="I35" s="13" t="s">
        <v>76</v>
      </c>
      <c r="J35" s="14" t="s">
        <v>16</v>
      </c>
      <c r="K35" s="7" t="s">
        <v>17</v>
      </c>
    </row>
    <row r="36" spans="1:11" ht="60.75" customHeight="1">
      <c r="A36" s="56"/>
      <c r="B36" s="57"/>
      <c r="C36" s="49" t="s">
        <v>14</v>
      </c>
      <c r="D36" s="57"/>
      <c r="E36" s="49" t="s">
        <v>77</v>
      </c>
      <c r="F36" s="15"/>
      <c r="G36" s="52" t="s">
        <v>19</v>
      </c>
      <c r="H36" s="42">
        <v>0.15</v>
      </c>
      <c r="I36" s="42">
        <f>16/79</f>
        <v>0.20253164556962025</v>
      </c>
      <c r="J36" s="9" t="s">
        <v>20</v>
      </c>
      <c r="K36" s="7" t="s">
        <v>17</v>
      </c>
    </row>
    <row r="37" spans="1:11" ht="39.75" customHeight="1">
      <c r="A37" s="56"/>
      <c r="B37" s="57"/>
      <c r="C37" s="49" t="s">
        <v>78</v>
      </c>
      <c r="D37" s="58" t="s">
        <v>79</v>
      </c>
      <c r="E37" s="51" t="s">
        <v>14</v>
      </c>
      <c r="F37" s="17"/>
      <c r="G37" s="43">
        <v>0.24</v>
      </c>
      <c r="H37" s="41">
        <v>0.38</v>
      </c>
      <c r="I37" s="41">
        <v>0.44</v>
      </c>
      <c r="J37" s="14" t="s">
        <v>16</v>
      </c>
      <c r="K37" s="7" t="s">
        <v>17</v>
      </c>
    </row>
    <row r="38" spans="1:11" ht="39.75" customHeight="1">
      <c r="A38" s="56"/>
      <c r="B38" s="57"/>
      <c r="C38" s="49" t="s">
        <v>80</v>
      </c>
      <c r="D38" s="58"/>
      <c r="E38" s="51" t="s">
        <v>14</v>
      </c>
      <c r="F38" s="17"/>
      <c r="G38" s="43">
        <v>0.15</v>
      </c>
      <c r="H38" s="41">
        <v>0.3</v>
      </c>
      <c r="I38" s="41">
        <v>0.35</v>
      </c>
      <c r="J38" s="14" t="s">
        <v>16</v>
      </c>
      <c r="K38" s="7" t="s">
        <v>17</v>
      </c>
    </row>
    <row r="39" spans="1:11" ht="68.099999999999994" customHeight="1">
      <c r="A39" s="56"/>
      <c r="B39" s="57"/>
      <c r="C39" s="46" t="s">
        <v>14</v>
      </c>
      <c r="D39" s="58"/>
      <c r="E39" s="49" t="s">
        <v>81</v>
      </c>
      <c r="F39" s="5"/>
      <c r="G39" s="49" t="s">
        <v>19</v>
      </c>
      <c r="H39" s="8">
        <v>0.28999999999999998</v>
      </c>
      <c r="I39" s="8">
        <f>28/79</f>
        <v>0.35443037974683544</v>
      </c>
      <c r="J39" s="9" t="s">
        <v>20</v>
      </c>
      <c r="K39" s="7" t="s">
        <v>17</v>
      </c>
    </row>
    <row r="40" spans="1:11" ht="24.75" customHeight="1">
      <c r="A40" s="56"/>
      <c r="B40" s="57" t="s">
        <v>82</v>
      </c>
      <c r="C40" s="49" t="s">
        <v>83</v>
      </c>
      <c r="D40" s="58" t="s">
        <v>84</v>
      </c>
      <c r="E40" s="51" t="s">
        <v>14</v>
      </c>
      <c r="F40" s="17"/>
      <c r="G40" s="49" t="s">
        <v>85</v>
      </c>
      <c r="H40" s="52">
        <v>1123</v>
      </c>
      <c r="I40" s="52">
        <v>1014</v>
      </c>
      <c r="J40" s="9" t="s">
        <v>16</v>
      </c>
      <c r="K40" s="7" t="s">
        <v>17</v>
      </c>
    </row>
    <row r="41" spans="1:11" ht="26.25" customHeight="1">
      <c r="A41" s="56"/>
      <c r="B41" s="57"/>
      <c r="C41" s="49" t="s">
        <v>86</v>
      </c>
      <c r="D41" s="58"/>
      <c r="E41" s="51" t="s">
        <v>14</v>
      </c>
      <c r="F41" s="17"/>
      <c r="G41" s="49" t="s">
        <v>87</v>
      </c>
      <c r="H41" s="52">
        <v>222679</v>
      </c>
      <c r="I41" s="52">
        <v>201129</v>
      </c>
      <c r="J41" s="9" t="s">
        <v>16</v>
      </c>
      <c r="K41" s="7" t="s">
        <v>17</v>
      </c>
    </row>
    <row r="42" spans="1:11" ht="57.75" customHeight="1">
      <c r="A42" s="56"/>
      <c r="B42" s="57"/>
      <c r="C42" s="49" t="s">
        <v>14</v>
      </c>
      <c r="D42" s="58"/>
      <c r="E42" s="49" t="s">
        <v>88</v>
      </c>
      <c r="F42" s="5"/>
      <c r="G42" s="49" t="s">
        <v>19</v>
      </c>
      <c r="H42" s="8">
        <v>0.51</v>
      </c>
      <c r="I42" s="8">
        <f>40/79</f>
        <v>0.50632911392405067</v>
      </c>
      <c r="J42" s="9" t="s">
        <v>20</v>
      </c>
      <c r="K42" s="7" t="s">
        <v>17</v>
      </c>
    </row>
    <row r="43" spans="1:11" ht="49.5" customHeight="1">
      <c r="A43" s="56"/>
      <c r="B43" s="57"/>
      <c r="C43" s="49" t="s">
        <v>89</v>
      </c>
      <c r="D43" s="58" t="s">
        <v>90</v>
      </c>
      <c r="E43" s="51" t="s">
        <v>14</v>
      </c>
      <c r="F43" s="17"/>
      <c r="G43" s="12">
        <v>7.000000000000001E-3</v>
      </c>
      <c r="H43" s="8">
        <v>0.13</v>
      </c>
      <c r="I43" s="8">
        <f>25/141</f>
        <v>0.1773049645390071</v>
      </c>
      <c r="J43" s="9" t="s">
        <v>16</v>
      </c>
      <c r="K43" s="7" t="s">
        <v>17</v>
      </c>
    </row>
    <row r="44" spans="1:11" ht="71.25" customHeight="1">
      <c r="A44" s="56"/>
      <c r="B44" s="57"/>
      <c r="C44" s="49" t="s">
        <v>14</v>
      </c>
      <c r="D44" s="58"/>
      <c r="E44" s="49" t="s">
        <v>91</v>
      </c>
      <c r="F44" s="5"/>
      <c r="G44" s="49" t="s">
        <v>19</v>
      </c>
      <c r="H44" s="8">
        <v>0.25</v>
      </c>
      <c r="I44" s="8">
        <f>25/79</f>
        <v>0.31645569620253167</v>
      </c>
      <c r="J44" s="9" t="s">
        <v>20</v>
      </c>
      <c r="K44" s="7" t="s">
        <v>17</v>
      </c>
    </row>
    <row r="45" spans="1:11" ht="56.65" customHeight="1">
      <c r="A45" s="56"/>
      <c r="B45" s="57"/>
      <c r="C45" s="49" t="s">
        <v>14</v>
      </c>
      <c r="D45" s="49" t="s">
        <v>92</v>
      </c>
      <c r="E45" s="49" t="s">
        <v>93</v>
      </c>
      <c r="F45" s="5"/>
      <c r="G45" s="49" t="s">
        <v>19</v>
      </c>
      <c r="H45" s="8">
        <v>0.13</v>
      </c>
      <c r="I45" s="8">
        <f>13/79</f>
        <v>0.16455696202531644</v>
      </c>
      <c r="J45" s="9" t="s">
        <v>20</v>
      </c>
      <c r="K45" s="7" t="s">
        <v>17</v>
      </c>
    </row>
    <row r="46" spans="1:11" ht="36.75" customHeight="1">
      <c r="A46" s="56"/>
      <c r="B46" s="57"/>
      <c r="C46" s="49" t="s">
        <v>94</v>
      </c>
      <c r="D46" s="58" t="s">
        <v>95</v>
      </c>
      <c r="E46" s="51" t="s">
        <v>14</v>
      </c>
      <c r="F46" s="49"/>
      <c r="G46" s="49" t="s">
        <v>19</v>
      </c>
      <c r="H46" s="52" t="s">
        <v>305</v>
      </c>
      <c r="I46" s="52" t="s">
        <v>65</v>
      </c>
      <c r="J46" s="9" t="s">
        <v>14</v>
      </c>
      <c r="K46" s="7" t="s">
        <v>17</v>
      </c>
    </row>
    <row r="47" spans="1:11" ht="64.5" customHeight="1">
      <c r="A47" s="56"/>
      <c r="B47" s="57"/>
      <c r="C47" s="46" t="s">
        <v>14</v>
      </c>
      <c r="D47" s="58"/>
      <c r="E47" s="49" t="s">
        <v>97</v>
      </c>
      <c r="F47" s="5"/>
      <c r="G47" s="49" t="s">
        <v>19</v>
      </c>
      <c r="H47" s="8">
        <f>2/79</f>
        <v>2.5316455696202531E-2</v>
      </c>
      <c r="I47" s="8">
        <f>2/79</f>
        <v>2.5316455696202531E-2</v>
      </c>
      <c r="J47" s="9" t="s">
        <v>20</v>
      </c>
      <c r="K47" s="7" t="s">
        <v>17</v>
      </c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48" customHeight="1">
      <c r="A49" s="56" t="s">
        <v>98</v>
      </c>
      <c r="B49" s="57" t="s">
        <v>99</v>
      </c>
      <c r="C49" s="57" t="s">
        <v>14</v>
      </c>
      <c r="D49" s="57" t="s">
        <v>100</v>
      </c>
      <c r="E49" s="49" t="s">
        <v>101</v>
      </c>
      <c r="F49" s="5"/>
      <c r="G49" s="49" t="s">
        <v>19</v>
      </c>
      <c r="H49" s="10" t="s">
        <v>306</v>
      </c>
      <c r="I49" s="10" t="s">
        <v>102</v>
      </c>
      <c r="J49" s="9" t="s">
        <v>20</v>
      </c>
      <c r="K49" s="7" t="s">
        <v>17</v>
      </c>
    </row>
    <row r="50" spans="1:11" ht="49.5" customHeight="1">
      <c r="A50" s="56"/>
      <c r="B50" s="57"/>
      <c r="C50" s="57"/>
      <c r="D50" s="57"/>
      <c r="E50" s="49" t="s">
        <v>103</v>
      </c>
      <c r="F50" s="15"/>
      <c r="G50" s="52" t="s">
        <v>19</v>
      </c>
      <c r="H50" s="10" t="s">
        <v>306</v>
      </c>
      <c r="I50" s="10" t="s">
        <v>102</v>
      </c>
      <c r="J50" s="9" t="s">
        <v>20</v>
      </c>
      <c r="K50" s="7" t="s">
        <v>17</v>
      </c>
    </row>
    <row r="51" spans="1:11" ht="56.65" customHeight="1">
      <c r="A51" s="56"/>
      <c r="B51" s="57"/>
      <c r="C51" s="57"/>
      <c r="D51" s="57"/>
      <c r="E51" s="49" t="s">
        <v>104</v>
      </c>
      <c r="F51" s="15"/>
      <c r="G51" s="52" t="s">
        <v>19</v>
      </c>
      <c r="H51" s="10" t="s">
        <v>306</v>
      </c>
      <c r="I51" s="10" t="s">
        <v>102</v>
      </c>
      <c r="J51" s="9" t="s">
        <v>20</v>
      </c>
      <c r="K51" s="7" t="s">
        <v>17</v>
      </c>
    </row>
    <row r="52" spans="1:11" ht="56.65" customHeight="1">
      <c r="A52" s="56"/>
      <c r="B52" s="57"/>
      <c r="C52" s="57"/>
      <c r="D52" s="57"/>
      <c r="E52" s="49" t="s">
        <v>105</v>
      </c>
      <c r="F52" s="15"/>
      <c r="G52" s="52" t="s">
        <v>19</v>
      </c>
      <c r="H52" s="10" t="s">
        <v>306</v>
      </c>
      <c r="I52" s="10" t="s">
        <v>102</v>
      </c>
      <c r="J52" s="9" t="s">
        <v>20</v>
      </c>
      <c r="K52" s="7" t="s">
        <v>17</v>
      </c>
    </row>
    <row r="53" spans="1:11" ht="68.099999999999994" customHeight="1">
      <c r="A53" s="56"/>
      <c r="B53" s="57"/>
      <c r="C53" s="49"/>
      <c r="D53" s="54"/>
      <c r="E53" s="49" t="s">
        <v>106</v>
      </c>
      <c r="F53" s="15"/>
      <c r="G53" s="52" t="s">
        <v>19</v>
      </c>
      <c r="H53" s="8">
        <v>0.06</v>
      </c>
      <c r="I53" s="8">
        <f>8/79</f>
        <v>0.10126582278481013</v>
      </c>
      <c r="J53" s="9" t="s">
        <v>20</v>
      </c>
      <c r="K53" s="7" t="s">
        <v>17</v>
      </c>
    </row>
    <row r="54" spans="1:11" ht="30" customHeight="1">
      <c r="A54" s="56"/>
      <c r="B54" s="56"/>
      <c r="C54" s="49" t="s">
        <v>107</v>
      </c>
      <c r="D54" s="58" t="s">
        <v>108</v>
      </c>
      <c r="E54" s="51" t="s">
        <v>14</v>
      </c>
      <c r="F54" s="17"/>
      <c r="G54" s="49" t="s">
        <v>19</v>
      </c>
      <c r="H54" s="8">
        <v>0.4</v>
      </c>
      <c r="I54" s="8">
        <f>79/141</f>
        <v>0.56028368794326244</v>
      </c>
      <c r="J54" s="9" t="s">
        <v>16</v>
      </c>
      <c r="K54" s="7" t="s">
        <v>17</v>
      </c>
    </row>
    <row r="55" spans="1:11" ht="62.25" customHeight="1">
      <c r="A55" s="56"/>
      <c r="B55" s="56"/>
      <c r="C55" s="46" t="s">
        <v>14</v>
      </c>
      <c r="D55" s="58"/>
      <c r="E55" s="49" t="s">
        <v>109</v>
      </c>
      <c r="F55" s="5"/>
      <c r="G55" s="49" t="s">
        <v>19</v>
      </c>
      <c r="H55" s="8">
        <v>0.72</v>
      </c>
      <c r="I55" s="8">
        <f>79/79</f>
        <v>1</v>
      </c>
      <c r="J55" s="9" t="s">
        <v>20</v>
      </c>
      <c r="K55" s="7" t="s">
        <v>17</v>
      </c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8" spans="1:11">
      <c r="D58"/>
    </row>
  </sheetData>
  <sheetProtection selectLockedCells="1" selectUnlockedCells="1"/>
  <mergeCells count="49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D10:D11"/>
    <mergeCell ref="A14:K14"/>
    <mergeCell ref="A15:A18"/>
    <mergeCell ref="B15:B16"/>
    <mergeCell ref="D15:D16"/>
    <mergeCell ref="B17:B18"/>
    <mergeCell ref="D17:D18"/>
    <mergeCell ref="A5:A13"/>
    <mergeCell ref="B5:B9"/>
    <mergeCell ref="D5:D6"/>
    <mergeCell ref="D7:D8"/>
    <mergeCell ref="B10:B13"/>
    <mergeCell ref="A19:K19"/>
    <mergeCell ref="A20:A29"/>
    <mergeCell ref="B20:B23"/>
    <mergeCell ref="D20:D22"/>
    <mergeCell ref="B24:B29"/>
    <mergeCell ref="D24:D25"/>
    <mergeCell ref="D26:D27"/>
    <mergeCell ref="D28:D29"/>
    <mergeCell ref="E30:G30"/>
    <mergeCell ref="H30:K30"/>
    <mergeCell ref="A31:A47"/>
    <mergeCell ref="B31:B39"/>
    <mergeCell ref="D31:D36"/>
    <mergeCell ref="D37:D39"/>
    <mergeCell ref="B40:B47"/>
    <mergeCell ref="D40:D42"/>
    <mergeCell ref="D43:D44"/>
    <mergeCell ref="D46:D47"/>
    <mergeCell ref="A56:K56"/>
    <mergeCell ref="A48:K48"/>
    <mergeCell ref="A49:A55"/>
    <mergeCell ref="B49:B52"/>
    <mergeCell ref="C49:C52"/>
    <mergeCell ref="D49:D52"/>
    <mergeCell ref="B53:B55"/>
    <mergeCell ref="D54:D55"/>
  </mergeCells>
  <pageMargins left="0" right="0" top="0.1388888888888889" bottom="0.1388888888888889" header="0" footer="0"/>
  <pageSetup paperSize="9" firstPageNumber="0" orientation="portrait" horizontalDpi="300" verticalDpi="300"/>
  <headerFooter alignWithMargins="0">
    <oddHeader>&amp;C&amp;"Arial,Normal"&amp;10&amp;A</oddHeader>
    <oddFooter>&amp;C&amp;"Arial,Normal"&amp;10Página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A34" workbookViewId="0">
      <selection activeCell="H41" sqref="H41"/>
    </sheetView>
  </sheetViews>
  <sheetFormatPr defaultRowHeight="14.25"/>
  <cols>
    <col min="1" max="1" width="19.5" customWidth="1"/>
    <col min="2" max="2" width="24.5" customWidth="1"/>
    <col min="3" max="3" width="25.75" customWidth="1"/>
    <col min="4" max="4" width="33.625" customWidth="1"/>
    <col min="5" max="5" width="31.75" customWidth="1"/>
    <col min="6" max="6" width="37.75" customWidth="1"/>
    <col min="7" max="7" width="12.375" customWidth="1"/>
    <col min="8" max="9" width="9.25" customWidth="1"/>
    <col min="10" max="10" width="14.75" customWidth="1"/>
    <col min="11" max="12" width="15.375" customWidth="1"/>
    <col min="13" max="256" width="11" customWidth="1"/>
  </cols>
  <sheetData>
    <row r="1" spans="1:11" ht="15">
      <c r="A1" s="20"/>
      <c r="B1" s="2"/>
      <c r="C1" s="2"/>
      <c r="D1" s="2"/>
      <c r="E1" s="2"/>
      <c r="F1" s="2"/>
      <c r="G1" s="20"/>
      <c r="H1" s="2"/>
      <c r="I1" s="2"/>
      <c r="J1" s="2"/>
      <c r="K1" s="21"/>
    </row>
    <row r="2" spans="1:11" ht="15">
      <c r="A2" s="20"/>
      <c r="B2" s="2"/>
      <c r="C2" s="2"/>
      <c r="D2" s="2"/>
      <c r="E2" s="2"/>
      <c r="F2" s="2"/>
      <c r="G2" s="20"/>
      <c r="H2" s="2"/>
      <c r="I2" s="2"/>
      <c r="J2" s="2"/>
      <c r="K2" s="21"/>
    </row>
    <row r="3" spans="1:11" ht="15.75" customHeight="1">
      <c r="A3" s="77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5" t="s">
        <v>296</v>
      </c>
      <c r="I3" s="65" t="s">
        <v>7</v>
      </c>
      <c r="J3" s="66" t="s">
        <v>8</v>
      </c>
      <c r="K3" s="76" t="s">
        <v>9</v>
      </c>
    </row>
    <row r="4" spans="1:11">
      <c r="A4" s="77"/>
      <c r="B4" s="77"/>
      <c r="C4" s="77"/>
      <c r="D4" s="77"/>
      <c r="E4" s="77"/>
      <c r="F4" s="66"/>
      <c r="G4" s="66"/>
      <c r="H4" s="66"/>
      <c r="I4" s="66"/>
      <c r="J4" s="66"/>
      <c r="K4" s="76"/>
    </row>
    <row r="5" spans="1:11" ht="45.75" customHeight="1">
      <c r="A5" s="56" t="s">
        <v>110</v>
      </c>
      <c r="B5" s="57" t="s">
        <v>111</v>
      </c>
      <c r="C5" s="49" t="s">
        <v>112</v>
      </c>
      <c r="D5" s="73" t="s">
        <v>113</v>
      </c>
      <c r="E5" s="22" t="s">
        <v>14</v>
      </c>
      <c r="F5" s="49"/>
      <c r="G5" s="52" t="s">
        <v>114</v>
      </c>
      <c r="H5" s="42">
        <v>0.76</v>
      </c>
      <c r="I5" s="42">
        <v>0.8</v>
      </c>
      <c r="J5" s="52" t="s">
        <v>115</v>
      </c>
      <c r="K5" s="23" t="s">
        <v>17</v>
      </c>
    </row>
    <row r="6" spans="1:11" ht="39.75" customHeight="1">
      <c r="A6" s="56"/>
      <c r="B6" s="56"/>
      <c r="C6" s="57" t="s">
        <v>14</v>
      </c>
      <c r="D6" s="73"/>
      <c r="E6" s="49" t="s">
        <v>116</v>
      </c>
      <c r="F6" s="49"/>
      <c r="G6" s="52" t="s">
        <v>117</v>
      </c>
      <c r="H6" s="49" t="s">
        <v>307</v>
      </c>
      <c r="I6" s="49" t="s">
        <v>118</v>
      </c>
      <c r="J6" s="52" t="s">
        <v>115</v>
      </c>
      <c r="K6" s="23" t="s">
        <v>17</v>
      </c>
    </row>
    <row r="7" spans="1:11" ht="39.75" customHeight="1">
      <c r="A7" s="56"/>
      <c r="B7" s="56"/>
      <c r="C7" s="56"/>
      <c r="D7" s="73"/>
      <c r="E7" s="49" t="s">
        <v>119</v>
      </c>
      <c r="F7" s="49"/>
      <c r="G7" s="52" t="s">
        <v>19</v>
      </c>
      <c r="H7" s="42">
        <v>1</v>
      </c>
      <c r="I7" s="42">
        <v>1</v>
      </c>
      <c r="J7" s="52" t="s">
        <v>115</v>
      </c>
      <c r="K7" s="23" t="s">
        <v>17</v>
      </c>
    </row>
    <row r="8" spans="1:11" ht="45.4" customHeight="1">
      <c r="A8" s="56"/>
      <c r="B8" s="56"/>
      <c r="C8" s="56"/>
      <c r="D8" s="73"/>
      <c r="E8" s="49" t="s">
        <v>120</v>
      </c>
      <c r="F8" s="49"/>
      <c r="G8" s="49" t="s">
        <v>121</v>
      </c>
      <c r="H8" s="52" t="s">
        <v>308</v>
      </c>
      <c r="I8" s="52" t="s">
        <v>122</v>
      </c>
      <c r="J8" s="52" t="s">
        <v>115</v>
      </c>
      <c r="K8" s="23" t="s">
        <v>17</v>
      </c>
    </row>
    <row r="9" spans="1:11" ht="39.75" customHeight="1">
      <c r="A9" s="56"/>
      <c r="B9" s="56"/>
      <c r="C9" s="56"/>
      <c r="D9" s="73"/>
      <c r="E9" s="49" t="s">
        <v>123</v>
      </c>
      <c r="F9" s="49"/>
      <c r="G9" s="52" t="s">
        <v>124</v>
      </c>
      <c r="H9" s="52">
        <v>1284</v>
      </c>
      <c r="I9" s="52">
        <v>1340</v>
      </c>
      <c r="J9" s="52" t="s">
        <v>125</v>
      </c>
      <c r="K9" s="23" t="s">
        <v>17</v>
      </c>
    </row>
    <row r="10" spans="1:1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62.25" customHeight="1">
      <c r="A11" s="62" t="s">
        <v>126</v>
      </c>
      <c r="B11" s="49" t="s">
        <v>127</v>
      </c>
      <c r="C11" s="63" t="s">
        <v>14</v>
      </c>
      <c r="D11" s="49" t="s">
        <v>128</v>
      </c>
      <c r="E11" s="49" t="s">
        <v>129</v>
      </c>
      <c r="F11" s="49"/>
      <c r="G11" s="49" t="s">
        <v>130</v>
      </c>
      <c r="H11" s="42">
        <v>1</v>
      </c>
      <c r="I11" s="42">
        <v>1</v>
      </c>
      <c r="J11" s="52" t="s">
        <v>20</v>
      </c>
      <c r="K11" s="23" t="s">
        <v>17</v>
      </c>
    </row>
    <row r="12" spans="1:11" ht="39.75" customHeight="1">
      <c r="A12" s="62"/>
      <c r="B12" s="49" t="s">
        <v>131</v>
      </c>
      <c r="C12" s="63"/>
      <c r="D12" s="49" t="s">
        <v>132</v>
      </c>
      <c r="E12" s="49" t="s">
        <v>133</v>
      </c>
      <c r="F12" s="49"/>
      <c r="G12" s="52" t="s">
        <v>134</v>
      </c>
      <c r="H12" s="52">
        <v>18</v>
      </c>
      <c r="I12" s="52">
        <v>24</v>
      </c>
      <c r="J12" s="52" t="s">
        <v>115</v>
      </c>
      <c r="K12" s="23" t="s">
        <v>17</v>
      </c>
    </row>
    <row r="13" spans="1:1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39.75" customHeight="1">
      <c r="A14" s="62" t="s">
        <v>135</v>
      </c>
      <c r="B14" s="57" t="s">
        <v>127</v>
      </c>
      <c r="C14" s="57" t="s">
        <v>14</v>
      </c>
      <c r="D14" s="49" t="s">
        <v>136</v>
      </c>
      <c r="E14" s="49" t="s">
        <v>137</v>
      </c>
      <c r="F14" s="49"/>
      <c r="G14" s="49" t="s">
        <v>138</v>
      </c>
      <c r="H14" s="52" t="s">
        <v>309</v>
      </c>
      <c r="I14" s="52" t="s">
        <v>139</v>
      </c>
      <c r="J14" s="52" t="s">
        <v>16</v>
      </c>
      <c r="K14" s="23" t="s">
        <v>17</v>
      </c>
    </row>
    <row r="15" spans="1:11" ht="68.099999999999994" customHeight="1">
      <c r="A15" s="62"/>
      <c r="B15" s="62"/>
      <c r="C15" s="62"/>
      <c r="D15" s="57" t="s">
        <v>140</v>
      </c>
      <c r="E15" s="49" t="s">
        <v>141</v>
      </c>
      <c r="F15" s="49"/>
      <c r="G15" s="49" t="s">
        <v>142</v>
      </c>
      <c r="H15" s="52" t="s">
        <v>310</v>
      </c>
      <c r="I15" s="52" t="s">
        <v>143</v>
      </c>
      <c r="J15" s="52" t="s">
        <v>16</v>
      </c>
      <c r="K15" s="23" t="s">
        <v>17</v>
      </c>
    </row>
    <row r="16" spans="1:11" ht="39.75" customHeight="1">
      <c r="A16" s="62"/>
      <c r="B16" s="62"/>
      <c r="C16" s="62"/>
      <c r="D16" s="57"/>
      <c r="E16" s="49" t="s">
        <v>144</v>
      </c>
      <c r="F16" s="49"/>
      <c r="G16" s="52" t="s">
        <v>19</v>
      </c>
      <c r="H16" s="42">
        <v>0.21</v>
      </c>
      <c r="I16" s="42">
        <v>0.30000000000000004</v>
      </c>
      <c r="J16" s="52" t="s">
        <v>16</v>
      </c>
      <c r="K16" s="23" t="s">
        <v>17</v>
      </c>
    </row>
    <row r="17" spans="1:11" ht="39.75" customHeight="1">
      <c r="A17" s="62"/>
      <c r="B17" s="62"/>
      <c r="C17" s="62"/>
      <c r="D17" s="49" t="s">
        <v>145</v>
      </c>
      <c r="E17" s="49" t="s">
        <v>146</v>
      </c>
      <c r="F17" s="49"/>
      <c r="G17" s="52" t="s">
        <v>19</v>
      </c>
      <c r="H17" s="42">
        <v>1</v>
      </c>
      <c r="I17" s="42">
        <v>1</v>
      </c>
      <c r="J17" s="52" t="s">
        <v>115</v>
      </c>
      <c r="K17" s="23" t="s">
        <v>17</v>
      </c>
    </row>
    <row r="18" spans="1:1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71.25" customHeight="1">
      <c r="A19" s="62" t="s">
        <v>147</v>
      </c>
      <c r="B19" s="49" t="s">
        <v>111</v>
      </c>
      <c r="C19" s="63" t="s">
        <v>14</v>
      </c>
      <c r="D19" s="49" t="s">
        <v>148</v>
      </c>
      <c r="E19" s="49" t="s">
        <v>149</v>
      </c>
      <c r="F19" s="49"/>
      <c r="G19" s="52" t="s">
        <v>19</v>
      </c>
      <c r="H19" s="42">
        <v>0.6</v>
      </c>
      <c r="I19" s="42">
        <v>0.8</v>
      </c>
      <c r="J19" s="52" t="s">
        <v>20</v>
      </c>
      <c r="K19" s="23" t="s">
        <v>17</v>
      </c>
    </row>
    <row r="20" spans="1:11" ht="60" customHeight="1">
      <c r="A20" s="62"/>
      <c r="B20" s="49" t="s">
        <v>150</v>
      </c>
      <c r="C20" s="63"/>
      <c r="D20" s="49" t="s">
        <v>151</v>
      </c>
      <c r="E20" s="49" t="s">
        <v>152</v>
      </c>
      <c r="F20" s="49"/>
      <c r="G20" s="52" t="s">
        <v>19</v>
      </c>
      <c r="H20" s="42">
        <v>0.75</v>
      </c>
      <c r="I20" s="42">
        <v>1</v>
      </c>
      <c r="J20" s="52" t="s">
        <v>115</v>
      </c>
      <c r="K20" s="23" t="s">
        <v>17</v>
      </c>
    </row>
    <row r="21" spans="1:1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39.75" customHeight="1">
      <c r="A22" s="62" t="s">
        <v>153</v>
      </c>
      <c r="B22" s="57" t="s">
        <v>154</v>
      </c>
      <c r="C22" s="57" t="s">
        <v>14</v>
      </c>
      <c r="D22" s="57" t="s">
        <v>155</v>
      </c>
      <c r="E22" s="49" t="s">
        <v>156</v>
      </c>
      <c r="F22" s="49"/>
      <c r="G22" s="52" t="s">
        <v>157</v>
      </c>
      <c r="H22" s="42">
        <v>0.69</v>
      </c>
      <c r="I22" s="42">
        <v>0.7</v>
      </c>
      <c r="J22" s="52" t="s">
        <v>115</v>
      </c>
      <c r="K22" s="23" t="s">
        <v>17</v>
      </c>
    </row>
    <row r="23" spans="1:11" ht="39.75" customHeight="1">
      <c r="A23" s="62"/>
      <c r="B23" s="62"/>
      <c r="C23" s="62"/>
      <c r="D23" s="57"/>
      <c r="E23" s="50" t="s">
        <v>158</v>
      </c>
      <c r="F23" s="50"/>
      <c r="G23" s="52" t="s">
        <v>159</v>
      </c>
      <c r="H23" s="42">
        <v>0.61</v>
      </c>
      <c r="I23" s="42">
        <v>0.68</v>
      </c>
      <c r="J23" s="52" t="s">
        <v>115</v>
      </c>
      <c r="K23" s="23" t="s">
        <v>17</v>
      </c>
    </row>
    <row r="24" spans="1:11">
      <c r="A24" s="60" t="s">
        <v>160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ht="39.75" customHeight="1">
      <c r="A25" s="74" t="s">
        <v>161</v>
      </c>
      <c r="B25" s="63" t="s">
        <v>127</v>
      </c>
      <c r="C25" s="50" t="s">
        <v>162</v>
      </c>
      <c r="D25" s="73" t="s">
        <v>163</v>
      </c>
      <c r="E25" s="22" t="s">
        <v>14</v>
      </c>
      <c r="F25" s="50"/>
      <c r="G25" s="52" t="s">
        <v>164</v>
      </c>
      <c r="H25" s="42">
        <v>0.76</v>
      </c>
      <c r="I25" s="42">
        <v>1</v>
      </c>
      <c r="J25" s="52" t="s">
        <v>20</v>
      </c>
      <c r="K25" s="23" t="s">
        <v>17</v>
      </c>
    </row>
    <row r="26" spans="1:11" ht="79.349999999999994" customHeight="1">
      <c r="A26" s="74"/>
      <c r="B26" s="74"/>
      <c r="C26" s="52" t="s">
        <v>14</v>
      </c>
      <c r="D26" s="73"/>
      <c r="E26" s="50" t="s">
        <v>165</v>
      </c>
      <c r="F26" s="50"/>
      <c r="G26" s="52" t="s">
        <v>19</v>
      </c>
      <c r="H26" s="42">
        <v>0.25</v>
      </c>
      <c r="I26" s="42">
        <v>0.30000000000000004</v>
      </c>
      <c r="J26" s="52" t="s">
        <v>20</v>
      </c>
      <c r="K26" s="23" t="s">
        <v>17</v>
      </c>
    </row>
    <row r="27" spans="1:11" ht="39.75" customHeight="1">
      <c r="A27" s="74"/>
      <c r="B27" s="70" t="s">
        <v>166</v>
      </c>
      <c r="C27" s="50" t="s">
        <v>167</v>
      </c>
      <c r="D27" s="73" t="s">
        <v>168</v>
      </c>
      <c r="E27" s="22" t="s">
        <v>14</v>
      </c>
      <c r="F27" s="50"/>
      <c r="G27" s="52" t="s">
        <v>19</v>
      </c>
      <c r="H27" s="42">
        <v>1</v>
      </c>
      <c r="I27" s="42" t="s">
        <v>14</v>
      </c>
      <c r="J27" s="52" t="s">
        <v>20</v>
      </c>
      <c r="K27" s="23" t="s">
        <v>17</v>
      </c>
    </row>
    <row r="28" spans="1:11" ht="39.75" customHeight="1">
      <c r="A28" s="74"/>
      <c r="B28" s="74"/>
      <c r="C28" s="52" t="s">
        <v>14</v>
      </c>
      <c r="D28" s="73"/>
      <c r="E28" s="50" t="s">
        <v>169</v>
      </c>
      <c r="F28" s="50"/>
      <c r="G28" s="52" t="s">
        <v>19</v>
      </c>
      <c r="H28" s="42">
        <v>1</v>
      </c>
      <c r="I28" s="42" t="s">
        <v>170</v>
      </c>
      <c r="J28" s="52" t="s">
        <v>20</v>
      </c>
      <c r="K28" s="23" t="s">
        <v>17</v>
      </c>
    </row>
    <row r="29" spans="1:11" ht="39.75" customHeight="1">
      <c r="A29" s="74"/>
      <c r="B29" s="70" t="s">
        <v>171</v>
      </c>
      <c r="C29" s="50" t="s">
        <v>172</v>
      </c>
      <c r="D29" s="73" t="s">
        <v>173</v>
      </c>
      <c r="E29" s="22" t="s">
        <v>14</v>
      </c>
      <c r="F29" s="50"/>
      <c r="G29" s="52" t="s">
        <v>19</v>
      </c>
      <c r="H29" s="42">
        <v>0.45</v>
      </c>
      <c r="I29" s="42">
        <v>0.60000000000000009</v>
      </c>
      <c r="J29" s="52" t="s">
        <v>20</v>
      </c>
      <c r="K29" s="23" t="s">
        <v>17</v>
      </c>
    </row>
    <row r="30" spans="1:11" ht="39.75" customHeight="1">
      <c r="A30" s="74"/>
      <c r="B30" s="74"/>
      <c r="C30" s="75" t="s">
        <v>14</v>
      </c>
      <c r="D30" s="73"/>
      <c r="E30" s="50" t="s">
        <v>174</v>
      </c>
      <c r="F30" s="50"/>
      <c r="G30" s="10">
        <v>0.16</v>
      </c>
      <c r="H30" s="42">
        <v>0.4</v>
      </c>
      <c r="I30" s="42">
        <v>0.5</v>
      </c>
      <c r="J30" s="52" t="s">
        <v>16</v>
      </c>
      <c r="K30" s="23" t="s">
        <v>17</v>
      </c>
    </row>
    <row r="31" spans="1:11" ht="39.75" customHeight="1">
      <c r="A31" s="74"/>
      <c r="B31" s="74"/>
      <c r="C31" s="74"/>
      <c r="D31" s="73"/>
      <c r="E31" s="50" t="s">
        <v>175</v>
      </c>
      <c r="F31" s="50"/>
      <c r="G31" s="52" t="s">
        <v>19</v>
      </c>
      <c r="H31" s="10" t="s">
        <v>311</v>
      </c>
      <c r="I31" s="10" t="s">
        <v>45</v>
      </c>
      <c r="J31" s="52" t="s">
        <v>16</v>
      </c>
      <c r="K31" s="23" t="s">
        <v>17</v>
      </c>
    </row>
    <row r="32" spans="1:1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ht="39.75" customHeight="1">
      <c r="A33" s="72" t="s">
        <v>176</v>
      </c>
      <c r="B33" s="70" t="s">
        <v>177</v>
      </c>
      <c r="C33" s="50" t="s">
        <v>178</v>
      </c>
      <c r="D33" s="73" t="s">
        <v>179</v>
      </c>
      <c r="E33" s="22" t="s">
        <v>14</v>
      </c>
      <c r="F33" s="50"/>
      <c r="G33" s="52" t="s">
        <v>180</v>
      </c>
      <c r="H33" s="42">
        <v>0.71</v>
      </c>
      <c r="I33" s="42">
        <v>0.75</v>
      </c>
      <c r="J33" s="52" t="s">
        <v>16</v>
      </c>
      <c r="K33" s="23" t="s">
        <v>17</v>
      </c>
    </row>
    <row r="34" spans="1:11" ht="39.75" customHeight="1">
      <c r="A34" s="72"/>
      <c r="B34" s="70"/>
      <c r="C34" s="70" t="s">
        <v>14</v>
      </c>
      <c r="D34" s="73"/>
      <c r="E34" s="50" t="s">
        <v>181</v>
      </c>
      <c r="F34" s="50"/>
      <c r="G34" s="10">
        <v>0.60000000000000009</v>
      </c>
      <c r="H34" s="42">
        <v>0.75</v>
      </c>
      <c r="I34" s="42">
        <v>0.8</v>
      </c>
      <c r="J34" s="52" t="s">
        <v>125</v>
      </c>
      <c r="K34" s="23" t="s">
        <v>17</v>
      </c>
    </row>
    <row r="35" spans="1:11" ht="56.65" customHeight="1">
      <c r="A35" s="72"/>
      <c r="B35" s="70"/>
      <c r="C35" s="70"/>
      <c r="D35" s="73"/>
      <c r="E35" s="50" t="s">
        <v>182</v>
      </c>
      <c r="F35" s="50"/>
      <c r="G35" s="52" t="s">
        <v>19</v>
      </c>
      <c r="H35" s="42" t="s">
        <v>96</v>
      </c>
      <c r="I35" s="42" t="s">
        <v>45</v>
      </c>
      <c r="J35" s="52" t="s">
        <v>125</v>
      </c>
      <c r="K35" s="23" t="s">
        <v>17</v>
      </c>
    </row>
    <row r="36" spans="1:11" ht="56.65" customHeight="1">
      <c r="A36" s="72"/>
      <c r="B36" s="70"/>
      <c r="C36" s="70" t="s">
        <v>14</v>
      </c>
      <c r="D36" s="70" t="s">
        <v>183</v>
      </c>
      <c r="E36" s="50" t="s">
        <v>184</v>
      </c>
      <c r="F36" s="50"/>
      <c r="G36" s="52" t="s">
        <v>185</v>
      </c>
      <c r="H36" s="42">
        <v>0.45</v>
      </c>
      <c r="I36" s="42">
        <v>0.5</v>
      </c>
      <c r="J36" s="52" t="s">
        <v>115</v>
      </c>
      <c r="K36" s="23" t="s">
        <v>17</v>
      </c>
    </row>
    <row r="37" spans="1:11" ht="56.65" customHeight="1">
      <c r="A37" s="72"/>
      <c r="B37" s="70"/>
      <c r="C37" s="70"/>
      <c r="D37" s="70"/>
      <c r="E37" s="50" t="s">
        <v>186</v>
      </c>
      <c r="F37" s="50"/>
      <c r="G37" s="52" t="s">
        <v>19</v>
      </c>
      <c r="H37" s="42">
        <v>0</v>
      </c>
      <c r="I37" s="42">
        <v>0.60000000000000009</v>
      </c>
      <c r="J37" s="52" t="s">
        <v>115</v>
      </c>
      <c r="K37" s="23" t="s">
        <v>17</v>
      </c>
    </row>
    <row r="38" spans="1:11" ht="45.4" customHeight="1">
      <c r="A38" s="72"/>
      <c r="B38" s="72"/>
      <c r="C38" s="72"/>
      <c r="D38" s="70"/>
      <c r="E38" s="50" t="s">
        <v>187</v>
      </c>
      <c r="F38" s="50"/>
      <c r="G38" s="52" t="s">
        <v>185</v>
      </c>
      <c r="H38" s="42">
        <v>0.88</v>
      </c>
      <c r="I38" s="42">
        <v>1</v>
      </c>
      <c r="J38" s="52" t="s">
        <v>115</v>
      </c>
      <c r="K38" s="23" t="s">
        <v>17</v>
      </c>
    </row>
    <row r="39" spans="1:11" ht="15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ht="55.9" customHeight="1">
      <c r="A40" s="69" t="s">
        <v>188</v>
      </c>
      <c r="B40" s="70" t="s">
        <v>189</v>
      </c>
      <c r="C40" s="24" t="s">
        <v>14</v>
      </c>
      <c r="D40" s="25" t="s">
        <v>190</v>
      </c>
      <c r="E40" s="50" t="s">
        <v>191</v>
      </c>
      <c r="F40" s="26"/>
      <c r="G40" s="13" t="s">
        <v>19</v>
      </c>
      <c r="H40" s="42">
        <v>0.15</v>
      </c>
      <c r="I40" s="42">
        <v>0.2</v>
      </c>
      <c r="J40" s="13" t="s">
        <v>115</v>
      </c>
      <c r="K40" s="27" t="s">
        <v>17</v>
      </c>
    </row>
    <row r="41" spans="1:11" ht="64.5" customHeight="1">
      <c r="A41" s="69"/>
      <c r="B41" s="70"/>
      <c r="C41" s="22" t="s">
        <v>14</v>
      </c>
      <c r="D41" s="50" t="s">
        <v>192</v>
      </c>
      <c r="E41" s="50" t="s">
        <v>193</v>
      </c>
      <c r="F41" s="26"/>
      <c r="G41" s="13" t="s">
        <v>19</v>
      </c>
      <c r="H41" s="28">
        <v>4</v>
      </c>
      <c r="I41" s="28">
        <v>5</v>
      </c>
      <c r="J41" s="13" t="s">
        <v>115</v>
      </c>
      <c r="K41" s="27" t="s">
        <v>17</v>
      </c>
    </row>
    <row r="42" spans="1:11" ht="14.25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</row>
  </sheetData>
  <sheetProtection selectLockedCells="1" selectUnlockedCells="1"/>
  <mergeCells count="51">
    <mergeCell ref="E3:E4"/>
    <mergeCell ref="F3:F4"/>
    <mergeCell ref="A5:A9"/>
    <mergeCell ref="B5:B9"/>
    <mergeCell ref="D5:D9"/>
    <mergeCell ref="C6:C9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A10:K10"/>
    <mergeCell ref="A11:A12"/>
    <mergeCell ref="C11:C12"/>
    <mergeCell ref="A13:K13"/>
    <mergeCell ref="A14:A17"/>
    <mergeCell ref="B14:B17"/>
    <mergeCell ref="C14:C17"/>
    <mergeCell ref="D15:D16"/>
    <mergeCell ref="A18:K18"/>
    <mergeCell ref="A19:A20"/>
    <mergeCell ref="C19:C20"/>
    <mergeCell ref="A21:K21"/>
    <mergeCell ref="A22:A23"/>
    <mergeCell ref="B22:B23"/>
    <mergeCell ref="C22:C23"/>
    <mergeCell ref="D22:D23"/>
    <mergeCell ref="A24:K24"/>
    <mergeCell ref="A25:A31"/>
    <mergeCell ref="B25:B26"/>
    <mergeCell ref="D25:D26"/>
    <mergeCell ref="B27:B28"/>
    <mergeCell ref="D27:D28"/>
    <mergeCell ref="B29:B31"/>
    <mergeCell ref="D29:D31"/>
    <mergeCell ref="C30:C31"/>
    <mergeCell ref="A39:K39"/>
    <mergeCell ref="A40:A41"/>
    <mergeCell ref="B40:B41"/>
    <mergeCell ref="A42:K42"/>
    <mergeCell ref="A32:K32"/>
    <mergeCell ref="A33:A38"/>
    <mergeCell ref="B33:B38"/>
    <mergeCell ref="D33:D35"/>
    <mergeCell ref="C34:C35"/>
    <mergeCell ref="C36:C38"/>
    <mergeCell ref="D36:D38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&amp;C&amp;"Arial,Normal"&amp;10&amp;A</oddHeader>
    <oddFooter>&amp;C&amp;"Arial,Normal"&amp;10Página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tabSelected="1" topLeftCell="A40" workbookViewId="0">
      <selection activeCell="H51" sqref="H51"/>
    </sheetView>
  </sheetViews>
  <sheetFormatPr defaultRowHeight="14.25"/>
  <cols>
    <col min="1" max="1" width="18" customWidth="1"/>
    <col min="2" max="2" width="25.375" customWidth="1"/>
    <col min="3" max="3" width="27.375" customWidth="1"/>
    <col min="4" max="4" width="33.5" style="29" customWidth="1"/>
    <col min="5" max="5" width="34.375" style="29" customWidth="1"/>
    <col min="6" max="6" width="42.25" customWidth="1"/>
    <col min="7" max="7" width="15.875" customWidth="1"/>
    <col min="8" max="8" width="9.875" customWidth="1"/>
    <col min="9" max="9" width="10.125" customWidth="1"/>
    <col min="10" max="10" width="14.625" customWidth="1"/>
    <col min="11" max="11" width="16.125" customWidth="1"/>
    <col min="12" max="256" width="11" customWidth="1"/>
  </cols>
  <sheetData>
    <row r="1" spans="1:11" ht="15">
      <c r="A1" s="2"/>
      <c r="B1" s="2"/>
      <c r="C1" s="2"/>
      <c r="D1" s="2"/>
      <c r="E1" s="2"/>
      <c r="F1" s="2"/>
      <c r="G1" s="2"/>
      <c r="H1" s="2"/>
      <c r="I1" s="2"/>
      <c r="J1" s="2"/>
      <c r="K1" s="21"/>
    </row>
    <row r="2" spans="1:11" ht="15">
      <c r="A2" s="2"/>
      <c r="B2" s="2"/>
      <c r="C2" s="2"/>
      <c r="D2" s="2"/>
      <c r="E2" s="2"/>
      <c r="F2" s="2"/>
      <c r="G2" s="2"/>
      <c r="H2" s="2"/>
      <c r="I2" s="2"/>
      <c r="J2" s="2"/>
      <c r="K2" s="21"/>
    </row>
    <row r="3" spans="1:11" ht="15.75" customHeight="1">
      <c r="A3" s="66" t="s">
        <v>0</v>
      </c>
      <c r="B3" s="66" t="s">
        <v>1</v>
      </c>
      <c r="C3" s="66" t="s">
        <v>194</v>
      </c>
      <c r="D3" s="66" t="s">
        <v>3</v>
      </c>
      <c r="E3" s="66" t="s">
        <v>195</v>
      </c>
      <c r="F3" s="66" t="s">
        <v>5</v>
      </c>
      <c r="G3" s="66" t="s">
        <v>6</v>
      </c>
      <c r="H3" s="65" t="s">
        <v>296</v>
      </c>
      <c r="I3" s="65" t="s">
        <v>7</v>
      </c>
      <c r="J3" s="66" t="s">
        <v>8</v>
      </c>
      <c r="K3" s="76" t="s">
        <v>9</v>
      </c>
    </row>
    <row r="4" spans="1:11">
      <c r="A4" s="66"/>
      <c r="B4" s="66"/>
      <c r="C4" s="66"/>
      <c r="D4" s="66"/>
      <c r="E4" s="66"/>
      <c r="F4" s="66"/>
      <c r="G4" s="66"/>
      <c r="H4" s="66"/>
      <c r="I4" s="66"/>
      <c r="J4" s="66"/>
      <c r="K4" s="76"/>
    </row>
    <row r="5" spans="1:11" ht="39.75" customHeight="1">
      <c r="A5" s="78" t="s">
        <v>196</v>
      </c>
      <c r="B5" s="79" t="s">
        <v>197</v>
      </c>
      <c r="C5" s="30" t="s">
        <v>198</v>
      </c>
      <c r="D5" s="73" t="s">
        <v>199</v>
      </c>
      <c r="E5" s="22" t="s">
        <v>14</v>
      </c>
      <c r="F5" s="31"/>
      <c r="G5" s="32" t="s">
        <v>19</v>
      </c>
      <c r="H5" s="44">
        <v>0.75</v>
      </c>
      <c r="I5" s="44">
        <v>1</v>
      </c>
      <c r="J5" s="32" t="s">
        <v>115</v>
      </c>
      <c r="K5" s="23" t="s">
        <v>17</v>
      </c>
    </row>
    <row r="6" spans="1:11" ht="68.099999999999994" customHeight="1">
      <c r="A6" s="78"/>
      <c r="B6" s="79"/>
      <c r="C6" s="53" t="s">
        <v>14</v>
      </c>
      <c r="D6" s="73"/>
      <c r="E6" s="30" t="s">
        <v>200</v>
      </c>
      <c r="F6" s="31"/>
      <c r="G6" s="32" t="s">
        <v>201</v>
      </c>
      <c r="H6" s="44">
        <v>0.5</v>
      </c>
      <c r="I6" s="44">
        <v>0.60000000000000009</v>
      </c>
      <c r="J6" s="32" t="s">
        <v>20</v>
      </c>
      <c r="K6" s="23" t="s">
        <v>17</v>
      </c>
    </row>
    <row r="7" spans="1:11" ht="48" customHeight="1">
      <c r="A7" s="78"/>
      <c r="B7" s="79" t="s">
        <v>189</v>
      </c>
      <c r="C7" s="30" t="s">
        <v>202</v>
      </c>
      <c r="D7" s="73" t="s">
        <v>203</v>
      </c>
      <c r="E7" s="22" t="s">
        <v>14</v>
      </c>
      <c r="F7" s="31"/>
      <c r="G7" s="32" t="s">
        <v>19</v>
      </c>
      <c r="H7" s="44">
        <v>0.26</v>
      </c>
      <c r="I7" s="44">
        <v>0.30000000000000004</v>
      </c>
      <c r="J7" s="32" t="s">
        <v>115</v>
      </c>
      <c r="K7" s="23" t="s">
        <v>17</v>
      </c>
    </row>
    <row r="8" spans="1:11" ht="44.45" customHeight="1">
      <c r="A8" s="78"/>
      <c r="B8" s="79"/>
      <c r="C8" s="79" t="s">
        <v>14</v>
      </c>
      <c r="D8" s="73"/>
      <c r="E8" s="30" t="s">
        <v>204</v>
      </c>
      <c r="F8" s="31"/>
      <c r="G8" s="32" t="s">
        <v>205</v>
      </c>
      <c r="H8" s="44">
        <v>0.9</v>
      </c>
      <c r="I8" s="44">
        <v>1</v>
      </c>
      <c r="J8" s="32" t="s">
        <v>16</v>
      </c>
      <c r="K8" s="23" t="s">
        <v>17</v>
      </c>
    </row>
    <row r="9" spans="1:11" ht="39.75" customHeight="1">
      <c r="A9" s="78"/>
      <c r="B9" s="79"/>
      <c r="C9" s="79"/>
      <c r="D9" s="73"/>
      <c r="E9" s="30" t="s">
        <v>206</v>
      </c>
      <c r="F9" s="31"/>
      <c r="G9" s="30" t="s">
        <v>207</v>
      </c>
      <c r="H9" s="44">
        <v>0.66</v>
      </c>
      <c r="I9" s="44">
        <v>0.7</v>
      </c>
      <c r="J9" s="32" t="s">
        <v>16</v>
      </c>
      <c r="K9" s="23" t="s">
        <v>17</v>
      </c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45.4" customHeight="1">
      <c r="A11" s="78" t="s">
        <v>208</v>
      </c>
      <c r="B11" s="79" t="s">
        <v>209</v>
      </c>
      <c r="C11" s="30" t="s">
        <v>210</v>
      </c>
      <c r="D11" s="73" t="s">
        <v>211</v>
      </c>
      <c r="E11" s="51" t="s">
        <v>14</v>
      </c>
      <c r="F11" s="31"/>
      <c r="G11" s="32" t="s">
        <v>212</v>
      </c>
      <c r="H11" s="44">
        <v>0.2</v>
      </c>
      <c r="I11" s="44">
        <v>0.2</v>
      </c>
      <c r="J11" s="32" t="s">
        <v>115</v>
      </c>
      <c r="K11" s="23" t="s">
        <v>17</v>
      </c>
    </row>
    <row r="12" spans="1:11" ht="28.35" customHeight="1">
      <c r="A12" s="78"/>
      <c r="B12" s="79"/>
      <c r="C12" s="53" t="s">
        <v>14</v>
      </c>
      <c r="D12" s="73"/>
      <c r="E12" s="30" t="s">
        <v>213</v>
      </c>
      <c r="F12" s="31"/>
      <c r="G12" s="32" t="s">
        <v>214</v>
      </c>
      <c r="H12" s="30">
        <v>1006</v>
      </c>
      <c r="I12" s="30">
        <v>1107</v>
      </c>
      <c r="J12" s="32" t="s">
        <v>20</v>
      </c>
      <c r="K12" s="23" t="s">
        <v>17</v>
      </c>
    </row>
    <row r="13" spans="1:11" ht="28.35" customHeight="1">
      <c r="A13" s="78"/>
      <c r="B13" s="79"/>
      <c r="C13" s="53" t="s">
        <v>14</v>
      </c>
      <c r="D13" s="73"/>
      <c r="E13" s="30" t="s">
        <v>215</v>
      </c>
      <c r="F13" s="31"/>
      <c r="G13" s="32" t="s">
        <v>216</v>
      </c>
      <c r="H13" s="32" t="s">
        <v>312</v>
      </c>
      <c r="I13" s="30" t="s">
        <v>217</v>
      </c>
      <c r="J13" s="32" t="s">
        <v>20</v>
      </c>
      <c r="K13" s="23" t="s">
        <v>17</v>
      </c>
    </row>
    <row r="14" spans="1:11" ht="39.75" customHeight="1">
      <c r="A14" s="78"/>
      <c r="B14" s="79"/>
      <c r="C14" s="53" t="s">
        <v>14</v>
      </c>
      <c r="D14" s="73"/>
      <c r="E14" s="30" t="s">
        <v>218</v>
      </c>
      <c r="F14" s="31"/>
      <c r="G14" s="32" t="s">
        <v>219</v>
      </c>
      <c r="H14" s="44">
        <v>0.3</v>
      </c>
      <c r="I14" s="44">
        <v>0.4</v>
      </c>
      <c r="J14" s="32" t="s">
        <v>20</v>
      </c>
      <c r="K14" s="23" t="s">
        <v>17</v>
      </c>
    </row>
    <row r="15" spans="1:1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ht="64.5" customHeight="1">
      <c r="A16" s="78" t="s">
        <v>220</v>
      </c>
      <c r="B16" s="79" t="s">
        <v>221</v>
      </c>
      <c r="C16" s="30" t="s">
        <v>222</v>
      </c>
      <c r="D16" s="73" t="s">
        <v>223</v>
      </c>
      <c r="E16" s="51" t="s">
        <v>14</v>
      </c>
      <c r="F16" s="31"/>
      <c r="G16" s="30" t="s">
        <v>224</v>
      </c>
      <c r="H16" s="44">
        <v>0.75</v>
      </c>
      <c r="I16" s="44">
        <v>0.8</v>
      </c>
      <c r="J16" s="32" t="s">
        <v>16</v>
      </c>
      <c r="K16" s="23" t="s">
        <v>17</v>
      </c>
    </row>
    <row r="17" spans="1:11" ht="45.4" customHeight="1">
      <c r="A17" s="78"/>
      <c r="B17" s="79"/>
      <c r="C17" s="30" t="s">
        <v>225</v>
      </c>
      <c r="D17" s="73"/>
      <c r="E17" s="51" t="s">
        <v>14</v>
      </c>
      <c r="F17" s="31"/>
      <c r="G17" s="30" t="s">
        <v>226</v>
      </c>
      <c r="H17" s="44">
        <v>0.8</v>
      </c>
      <c r="I17" s="44">
        <v>0.85</v>
      </c>
      <c r="J17" s="32" t="s">
        <v>16</v>
      </c>
      <c r="K17" s="23" t="s">
        <v>17</v>
      </c>
    </row>
    <row r="18" spans="1:11" ht="41.85" customHeight="1">
      <c r="A18" s="78"/>
      <c r="B18" s="79"/>
      <c r="C18" s="53" t="s">
        <v>14</v>
      </c>
      <c r="D18" s="73"/>
      <c r="E18" s="30" t="s">
        <v>227</v>
      </c>
      <c r="F18" s="31"/>
      <c r="G18" s="30" t="s">
        <v>228</v>
      </c>
      <c r="H18" s="32">
        <v>16</v>
      </c>
      <c r="I18" s="32">
        <v>20</v>
      </c>
      <c r="J18" s="32" t="s">
        <v>16</v>
      </c>
      <c r="K18" s="23" t="s">
        <v>17</v>
      </c>
    </row>
    <row r="19" spans="1:11" ht="68.099999999999994" customHeight="1">
      <c r="A19" s="78"/>
      <c r="B19" s="79" t="s">
        <v>229</v>
      </c>
      <c r="C19" s="30" t="s">
        <v>230</v>
      </c>
      <c r="D19" s="73" t="s">
        <v>231</v>
      </c>
      <c r="E19" s="51" t="s">
        <v>14</v>
      </c>
      <c r="F19" s="31"/>
      <c r="G19" s="30" t="s">
        <v>232</v>
      </c>
      <c r="H19" s="44">
        <v>0.4</v>
      </c>
      <c r="I19" s="44">
        <v>0.60000000000000009</v>
      </c>
      <c r="J19" s="32" t="s">
        <v>16</v>
      </c>
      <c r="K19" s="23" t="s">
        <v>17</v>
      </c>
    </row>
    <row r="20" spans="1:11" ht="45.4" customHeight="1">
      <c r="A20" s="78"/>
      <c r="B20" s="79"/>
      <c r="C20" s="53" t="s">
        <v>14</v>
      </c>
      <c r="D20" s="73"/>
      <c r="E20" s="30" t="s">
        <v>233</v>
      </c>
      <c r="F20" s="31"/>
      <c r="G20" s="32" t="s">
        <v>234</v>
      </c>
      <c r="H20" s="44">
        <v>0.66</v>
      </c>
      <c r="I20" s="44">
        <v>1</v>
      </c>
      <c r="J20" s="32" t="s">
        <v>16</v>
      </c>
      <c r="K20" s="23" t="s">
        <v>17</v>
      </c>
    </row>
    <row r="21" spans="1:11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ht="39.75" customHeight="1">
      <c r="A22" s="78" t="s">
        <v>235</v>
      </c>
      <c r="B22" s="79" t="s">
        <v>127</v>
      </c>
      <c r="C22" s="30" t="s">
        <v>236</v>
      </c>
      <c r="D22" s="73" t="s">
        <v>237</v>
      </c>
      <c r="E22" s="51" t="s">
        <v>14</v>
      </c>
      <c r="F22" s="31"/>
      <c r="G22" s="32" t="s">
        <v>238</v>
      </c>
      <c r="H22" s="44">
        <v>1</v>
      </c>
      <c r="I22" s="44">
        <v>1</v>
      </c>
      <c r="J22" s="32" t="s">
        <v>115</v>
      </c>
      <c r="K22" s="23" t="s">
        <v>17</v>
      </c>
    </row>
    <row r="23" spans="1:11" ht="39.75" customHeight="1">
      <c r="A23" s="78"/>
      <c r="B23" s="79"/>
      <c r="C23" s="53" t="s">
        <v>14</v>
      </c>
      <c r="D23" s="73"/>
      <c r="E23" s="30" t="s">
        <v>239</v>
      </c>
      <c r="F23" s="31"/>
      <c r="G23" s="32" t="s">
        <v>19</v>
      </c>
      <c r="H23" s="44">
        <v>1</v>
      </c>
      <c r="I23" s="44">
        <v>1</v>
      </c>
      <c r="J23" s="32" t="s">
        <v>115</v>
      </c>
      <c r="K23" s="23" t="s">
        <v>17</v>
      </c>
    </row>
    <row r="24" spans="1:1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ht="51" customHeight="1">
      <c r="A25" s="78" t="s">
        <v>240</v>
      </c>
      <c r="B25" s="79" t="s">
        <v>189</v>
      </c>
      <c r="C25" s="30" t="s">
        <v>241</v>
      </c>
      <c r="D25" s="73" t="s">
        <v>242</v>
      </c>
      <c r="E25" s="51" t="s">
        <v>14</v>
      </c>
      <c r="F25" s="34"/>
      <c r="G25" s="30" t="s">
        <v>243</v>
      </c>
      <c r="H25" s="30" t="s">
        <v>313</v>
      </c>
      <c r="I25" s="35" t="s">
        <v>244</v>
      </c>
      <c r="J25" s="32" t="s">
        <v>20</v>
      </c>
      <c r="K25" s="23" t="s">
        <v>17</v>
      </c>
    </row>
    <row r="26" spans="1:11" ht="39.75" customHeight="1">
      <c r="A26" s="78"/>
      <c r="B26" s="79"/>
      <c r="C26" s="53" t="s">
        <v>14</v>
      </c>
      <c r="D26" s="73"/>
      <c r="E26" s="30" t="s">
        <v>245</v>
      </c>
      <c r="F26" s="31"/>
      <c r="G26" s="32" t="s">
        <v>246</v>
      </c>
      <c r="H26" s="44">
        <v>0.9</v>
      </c>
      <c r="I26" s="44">
        <v>0.9</v>
      </c>
      <c r="J26" s="32" t="s">
        <v>20</v>
      </c>
      <c r="K26" s="23" t="s">
        <v>17</v>
      </c>
    </row>
    <row r="27" spans="1:11" ht="41.85" customHeight="1">
      <c r="A27" s="78"/>
      <c r="B27" s="79" t="s">
        <v>221</v>
      </c>
      <c r="C27" s="30" t="s">
        <v>247</v>
      </c>
      <c r="D27" s="73" t="s">
        <v>248</v>
      </c>
      <c r="E27" s="51" t="s">
        <v>14</v>
      </c>
      <c r="F27" s="31"/>
      <c r="G27" s="32" t="s">
        <v>249</v>
      </c>
      <c r="H27" s="44">
        <v>0.30000000000000004</v>
      </c>
      <c r="I27" s="44">
        <v>0.30000000000000004</v>
      </c>
      <c r="J27" s="32" t="s">
        <v>20</v>
      </c>
      <c r="K27" s="23" t="s">
        <v>17</v>
      </c>
    </row>
    <row r="28" spans="1:11" ht="39.75" customHeight="1">
      <c r="A28" s="78"/>
      <c r="B28" s="79"/>
      <c r="C28" s="53" t="s">
        <v>14</v>
      </c>
      <c r="D28" s="73"/>
      <c r="E28" s="30" t="s">
        <v>250</v>
      </c>
      <c r="F28" s="31"/>
      <c r="G28" s="30" t="s">
        <v>251</v>
      </c>
      <c r="H28" s="44">
        <v>0.9</v>
      </c>
      <c r="I28" s="44">
        <v>1</v>
      </c>
      <c r="J28" s="32" t="s">
        <v>16</v>
      </c>
      <c r="K28" s="23" t="s">
        <v>17</v>
      </c>
    </row>
    <row r="29" spans="1:1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ht="77.25" customHeight="1">
      <c r="A30" s="78" t="s">
        <v>252</v>
      </c>
      <c r="B30" s="53" t="s">
        <v>253</v>
      </c>
      <c r="C30" s="53" t="s">
        <v>14</v>
      </c>
      <c r="D30" s="36" t="s">
        <v>254</v>
      </c>
      <c r="E30" s="36" t="s">
        <v>255</v>
      </c>
      <c r="F30" s="31"/>
      <c r="G30" s="32" t="s">
        <v>256</v>
      </c>
      <c r="H30" s="44">
        <v>0.89</v>
      </c>
      <c r="I30" s="44">
        <v>1</v>
      </c>
      <c r="J30" s="32" t="s">
        <v>257</v>
      </c>
      <c r="K30" s="23" t="s">
        <v>17</v>
      </c>
    </row>
    <row r="31" spans="1:11" ht="47.25" customHeight="1">
      <c r="A31" s="78"/>
      <c r="B31" s="70" t="s">
        <v>258</v>
      </c>
      <c r="C31" s="53" t="s">
        <v>14</v>
      </c>
      <c r="D31" s="30" t="s">
        <v>259</v>
      </c>
      <c r="E31" s="30" t="s">
        <v>260</v>
      </c>
      <c r="F31" s="31"/>
      <c r="G31" s="32" t="s">
        <v>19</v>
      </c>
      <c r="H31" s="33" t="s">
        <v>314</v>
      </c>
      <c r="I31" s="35" t="s">
        <v>261</v>
      </c>
      <c r="J31" s="32" t="s">
        <v>16</v>
      </c>
      <c r="K31" s="23" t="s">
        <v>17</v>
      </c>
    </row>
    <row r="32" spans="1:11" ht="45.4" customHeight="1">
      <c r="A32" s="78"/>
      <c r="B32" s="70"/>
      <c r="C32" s="50" t="s">
        <v>14</v>
      </c>
      <c r="D32" s="30" t="s">
        <v>262</v>
      </c>
      <c r="E32" s="30" t="s">
        <v>263</v>
      </c>
      <c r="F32" s="31"/>
      <c r="G32" s="32" t="s">
        <v>19</v>
      </c>
      <c r="H32" s="44">
        <v>0.75</v>
      </c>
      <c r="I32" s="45">
        <v>1</v>
      </c>
      <c r="J32" s="32" t="s">
        <v>16</v>
      </c>
      <c r="K32" s="23" t="s">
        <v>17</v>
      </c>
    </row>
    <row r="33" spans="1:11" ht="15.7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ht="28.35" customHeight="1">
      <c r="A34" s="78" t="s">
        <v>264</v>
      </c>
      <c r="B34" s="79" t="s">
        <v>221</v>
      </c>
      <c r="C34" s="53" t="s">
        <v>14</v>
      </c>
      <c r="D34" s="30" t="s">
        <v>265</v>
      </c>
      <c r="E34" s="37" t="s">
        <v>266</v>
      </c>
      <c r="F34" s="38"/>
      <c r="G34" s="32" t="s">
        <v>267</v>
      </c>
      <c r="H34" s="44">
        <v>1</v>
      </c>
      <c r="I34" s="35" t="s">
        <v>268</v>
      </c>
      <c r="J34" s="32" t="s">
        <v>16</v>
      </c>
      <c r="K34" s="23" t="s">
        <v>17</v>
      </c>
    </row>
    <row r="35" spans="1:11" ht="39.75" customHeight="1">
      <c r="A35" s="78"/>
      <c r="B35" s="79"/>
      <c r="C35" s="53" t="s">
        <v>14</v>
      </c>
      <c r="D35" s="32" t="s">
        <v>269</v>
      </c>
      <c r="E35" s="32" t="s">
        <v>270</v>
      </c>
      <c r="F35" s="34"/>
      <c r="G35" s="32">
        <v>0</v>
      </c>
      <c r="H35" s="32">
        <v>2</v>
      </c>
      <c r="I35" s="32">
        <v>3</v>
      </c>
      <c r="J35" s="32" t="s">
        <v>16</v>
      </c>
      <c r="K35" s="23" t="s">
        <v>17</v>
      </c>
    </row>
    <row r="36" spans="1:11" ht="15.75" customHeight="1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ht="45.95" customHeight="1">
      <c r="A37" s="78" t="s">
        <v>271</v>
      </c>
      <c r="B37" s="79" t="s">
        <v>272</v>
      </c>
      <c r="C37" s="30" t="s">
        <v>273</v>
      </c>
      <c r="D37" s="73" t="s">
        <v>274</v>
      </c>
      <c r="E37" s="51" t="s">
        <v>14</v>
      </c>
      <c r="F37" s="31"/>
      <c r="G37" s="32" t="s">
        <v>19</v>
      </c>
      <c r="H37" s="44">
        <v>0.6</v>
      </c>
      <c r="I37" s="44">
        <v>0.8</v>
      </c>
      <c r="J37" s="32" t="s">
        <v>115</v>
      </c>
      <c r="K37" s="23" t="s">
        <v>17</v>
      </c>
    </row>
    <row r="38" spans="1:11" ht="74.25" customHeight="1">
      <c r="A38" s="78"/>
      <c r="B38" s="79"/>
      <c r="C38" s="53" t="s">
        <v>14</v>
      </c>
      <c r="D38" s="73"/>
      <c r="E38" s="30" t="s">
        <v>275</v>
      </c>
      <c r="F38" s="34"/>
      <c r="G38" s="32" t="s">
        <v>19</v>
      </c>
      <c r="H38" s="44">
        <v>1</v>
      </c>
      <c r="I38" s="35" t="s">
        <v>268</v>
      </c>
      <c r="J38" s="32" t="s">
        <v>115</v>
      </c>
      <c r="K38" s="23" t="s">
        <v>17</v>
      </c>
    </row>
    <row r="39" spans="1:11" ht="28.5">
      <c r="A39" s="78"/>
      <c r="B39" s="79"/>
      <c r="C39" s="53" t="s">
        <v>14</v>
      </c>
      <c r="D39" s="73"/>
      <c r="E39" s="30" t="s">
        <v>276</v>
      </c>
      <c r="F39" s="34"/>
      <c r="G39" s="32" t="s">
        <v>19</v>
      </c>
      <c r="H39" s="44">
        <v>1</v>
      </c>
      <c r="I39" s="30" t="s">
        <v>268</v>
      </c>
      <c r="J39" s="32" t="s">
        <v>115</v>
      </c>
      <c r="K39" s="23" t="s">
        <v>17</v>
      </c>
    </row>
    <row r="40" spans="1:11" ht="28.35" customHeight="1">
      <c r="A40" s="78"/>
      <c r="B40" s="79"/>
      <c r="C40" s="53" t="s">
        <v>14</v>
      </c>
      <c r="D40" s="73"/>
      <c r="E40" s="30" t="s">
        <v>277</v>
      </c>
      <c r="F40" s="34"/>
      <c r="G40" s="32" t="s">
        <v>19</v>
      </c>
      <c r="H40" s="44">
        <v>1</v>
      </c>
      <c r="I40" s="30" t="s">
        <v>268</v>
      </c>
      <c r="J40" s="32" t="s">
        <v>115</v>
      </c>
      <c r="K40" s="23" t="s">
        <v>17</v>
      </c>
    </row>
    <row r="41" spans="1:11" ht="43.15" customHeight="1">
      <c r="A41" s="78"/>
      <c r="B41" s="79" t="s">
        <v>189</v>
      </c>
      <c r="C41" s="30" t="s">
        <v>278</v>
      </c>
      <c r="D41" s="73" t="s">
        <v>279</v>
      </c>
      <c r="E41" s="51" t="s">
        <v>14</v>
      </c>
      <c r="F41" s="34"/>
      <c r="G41" s="32" t="s">
        <v>19</v>
      </c>
      <c r="H41" s="44">
        <v>0.3</v>
      </c>
      <c r="I41" s="44">
        <v>0.4</v>
      </c>
      <c r="J41" s="32" t="s">
        <v>115</v>
      </c>
      <c r="K41" s="23" t="s">
        <v>17</v>
      </c>
    </row>
    <row r="42" spans="1:11" ht="39.75" customHeight="1">
      <c r="A42" s="78"/>
      <c r="B42" s="79"/>
      <c r="C42" s="53" t="s">
        <v>14</v>
      </c>
      <c r="D42" s="73"/>
      <c r="E42" s="30" t="s">
        <v>280</v>
      </c>
      <c r="F42" s="31"/>
      <c r="G42" s="32" t="s">
        <v>19</v>
      </c>
      <c r="H42" s="44">
        <v>1</v>
      </c>
      <c r="I42" s="30" t="s">
        <v>281</v>
      </c>
      <c r="J42" s="32" t="s">
        <v>115</v>
      </c>
      <c r="K42" s="23" t="s">
        <v>17</v>
      </c>
    </row>
    <row r="43" spans="1:11" ht="15.75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ht="32.85" customHeight="1">
      <c r="A44" s="78" t="s">
        <v>282</v>
      </c>
      <c r="B44" s="79" t="s">
        <v>283</v>
      </c>
      <c r="C44" s="79" t="s">
        <v>14</v>
      </c>
      <c r="D44" s="30" t="s">
        <v>284</v>
      </c>
      <c r="E44" s="30" t="s">
        <v>285</v>
      </c>
      <c r="F44" s="31"/>
      <c r="G44" s="32" t="s">
        <v>19</v>
      </c>
      <c r="H44" s="44">
        <v>0.75</v>
      </c>
      <c r="I44" s="44">
        <v>1</v>
      </c>
      <c r="J44" s="32" t="s">
        <v>16</v>
      </c>
      <c r="K44" s="23" t="s">
        <v>17</v>
      </c>
    </row>
    <row r="45" spans="1:11" ht="39.75" customHeight="1">
      <c r="A45" s="78"/>
      <c r="B45" s="79"/>
      <c r="C45" s="79"/>
      <c r="D45" s="30" t="s">
        <v>286</v>
      </c>
      <c r="E45" s="30" t="s">
        <v>287</v>
      </c>
      <c r="F45" s="31"/>
      <c r="G45" s="32" t="s">
        <v>19</v>
      </c>
      <c r="H45" s="44">
        <v>0.6</v>
      </c>
      <c r="I45" s="44">
        <v>0.8</v>
      </c>
      <c r="J45" s="32" t="s">
        <v>115</v>
      </c>
      <c r="K45" s="23" t="s">
        <v>17</v>
      </c>
    </row>
    <row r="46" spans="1:11" ht="15.75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1:11" ht="39.75" customHeight="1">
      <c r="A47" s="78" t="s">
        <v>288</v>
      </c>
      <c r="B47" s="79" t="s">
        <v>289</v>
      </c>
      <c r="C47" s="30" t="s">
        <v>290</v>
      </c>
      <c r="D47" s="73" t="s">
        <v>291</v>
      </c>
      <c r="E47" s="51" t="s">
        <v>14</v>
      </c>
      <c r="F47" s="31"/>
      <c r="G47" s="32" t="s">
        <v>19</v>
      </c>
      <c r="H47" s="44">
        <v>0.24</v>
      </c>
      <c r="I47" s="44">
        <v>0.3</v>
      </c>
      <c r="J47" s="32" t="s">
        <v>16</v>
      </c>
      <c r="K47" s="23" t="s">
        <v>17</v>
      </c>
    </row>
    <row r="48" spans="1:11" ht="47.85" customHeight="1">
      <c r="A48" s="78"/>
      <c r="B48" s="79"/>
      <c r="C48" s="79" t="s">
        <v>14</v>
      </c>
      <c r="D48" s="73"/>
      <c r="E48" s="30" t="s">
        <v>292</v>
      </c>
      <c r="F48" s="39"/>
      <c r="G48" s="32" t="s">
        <v>19</v>
      </c>
      <c r="H48" s="44">
        <v>0.25</v>
      </c>
      <c r="I48" s="44">
        <v>0.3</v>
      </c>
      <c r="J48" s="32" t="s">
        <v>20</v>
      </c>
      <c r="K48" s="23" t="s">
        <v>17</v>
      </c>
    </row>
    <row r="49" spans="1:11" ht="97.5" customHeight="1">
      <c r="A49" s="78"/>
      <c r="B49" s="79"/>
      <c r="C49" s="79"/>
      <c r="D49" s="73"/>
      <c r="E49" s="30" t="s">
        <v>293</v>
      </c>
      <c r="F49" s="39"/>
      <c r="G49" s="32" t="s">
        <v>19</v>
      </c>
      <c r="H49" s="44">
        <v>0.24</v>
      </c>
      <c r="I49" s="44">
        <v>0.3</v>
      </c>
      <c r="J49" s="32" t="s">
        <v>20</v>
      </c>
      <c r="K49" s="23" t="s">
        <v>17</v>
      </c>
    </row>
    <row r="50" spans="1:11" ht="39.75" customHeight="1">
      <c r="A50" s="78"/>
      <c r="B50" s="79"/>
      <c r="C50" s="79"/>
      <c r="D50" s="73"/>
      <c r="E50" s="51" t="s">
        <v>294</v>
      </c>
      <c r="F50" s="39"/>
      <c r="G50" s="32" t="s">
        <v>19</v>
      </c>
      <c r="H50" s="44">
        <v>0.76</v>
      </c>
      <c r="I50" s="44">
        <v>1</v>
      </c>
      <c r="J50" s="32" t="s">
        <v>16</v>
      </c>
      <c r="K50" s="23" t="s">
        <v>17</v>
      </c>
    </row>
    <row r="51" spans="1:11" ht="39.75" customHeight="1">
      <c r="A51" s="78"/>
      <c r="B51" s="79"/>
      <c r="C51" s="79"/>
      <c r="D51" s="73"/>
      <c r="E51" s="51" t="s">
        <v>295</v>
      </c>
      <c r="F51" s="40"/>
      <c r="G51" s="32" t="s">
        <v>19</v>
      </c>
      <c r="H51" s="44">
        <v>1</v>
      </c>
      <c r="I51" s="44">
        <v>1</v>
      </c>
      <c r="J51" s="32" t="s">
        <v>16</v>
      </c>
      <c r="K51" s="23" t="s">
        <v>17</v>
      </c>
    </row>
    <row r="52" spans="1:11" ht="13.9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</sheetData>
  <sheetProtection selectLockedCells="1" selectUnlockedCells="1"/>
  <mergeCells count="59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A15:K15"/>
    <mergeCell ref="A5:A9"/>
    <mergeCell ref="B5:B6"/>
    <mergeCell ref="D5:D6"/>
    <mergeCell ref="B7:B9"/>
    <mergeCell ref="D7:D9"/>
    <mergeCell ref="C8:C9"/>
    <mergeCell ref="A10:K10"/>
    <mergeCell ref="A11:A14"/>
    <mergeCell ref="B11:B14"/>
    <mergeCell ref="D11:D14"/>
    <mergeCell ref="D19:D20"/>
    <mergeCell ref="A22:A23"/>
    <mergeCell ref="B22:B23"/>
    <mergeCell ref="D22:D23"/>
    <mergeCell ref="A24:K24"/>
    <mergeCell ref="A21:K21"/>
    <mergeCell ref="A16:A20"/>
    <mergeCell ref="B16:B18"/>
    <mergeCell ref="D16:D18"/>
    <mergeCell ref="B19:B20"/>
    <mergeCell ref="A25:A28"/>
    <mergeCell ref="B25:B26"/>
    <mergeCell ref="D25:D26"/>
    <mergeCell ref="B27:B28"/>
    <mergeCell ref="D27:D28"/>
    <mergeCell ref="A29:K29"/>
    <mergeCell ref="A30:A32"/>
    <mergeCell ref="B31:B32"/>
    <mergeCell ref="A33:K33"/>
    <mergeCell ref="A34:A35"/>
    <mergeCell ref="B34:B35"/>
    <mergeCell ref="A36:K36"/>
    <mergeCell ref="A37:A42"/>
    <mergeCell ref="B37:B40"/>
    <mergeCell ref="D37:D40"/>
    <mergeCell ref="B41:B42"/>
    <mergeCell ref="D41:D42"/>
    <mergeCell ref="A52:K52"/>
    <mergeCell ref="A43:K43"/>
    <mergeCell ref="A44:A45"/>
    <mergeCell ref="B44:B45"/>
    <mergeCell ref="C44:C45"/>
    <mergeCell ref="A46:K46"/>
    <mergeCell ref="A47:A51"/>
    <mergeCell ref="B47:B51"/>
    <mergeCell ref="D47:D51"/>
    <mergeCell ref="C48:C51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&amp;C&amp;"Arial,Normal"&amp;10&amp;A</oddHeader>
    <oddFooter>&amp;C&amp;"Arial,Normal"&amp;10Página 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AE3DD727D6204FAC7B2DB3A280FAC2" ma:contentTypeVersion="12" ma:contentTypeDescription="Crie um novo documento." ma:contentTypeScope="" ma:versionID="ff0e59dfc694622e26cd46a59455558a">
  <xsd:schema xmlns:xsd="http://www.w3.org/2001/XMLSchema" xmlns:xs="http://www.w3.org/2001/XMLSchema" xmlns:p="http://schemas.microsoft.com/office/2006/metadata/properties" xmlns:ns2="b388c48c-fa46-4360-9bed-c273683abcb6" xmlns:ns3="6fbd7019-68ca-45d2-a86f-79790d677e4e" targetNamespace="http://schemas.microsoft.com/office/2006/metadata/properties" ma:root="true" ma:fieldsID="60b5a9f02e9b7120c94fff5f1b07d4c0" ns2:_="" ns3:_="">
    <xsd:import namespace="b388c48c-fa46-4360-9bed-c273683abcb6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8c48c-fa46-4360-9bed-c273683ab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D5821-A468-4A0D-AFBB-F4F762F73B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F17CEC-107A-47A0-A45C-AE67781FA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88c48c-fa46-4360-9bed-c273683abcb6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Área_Fim</vt:lpstr>
      <vt:lpstr>Adm Superior</vt:lpstr>
      <vt:lpstr>Área Meio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Diego Dias de Lima</cp:lastModifiedBy>
  <cp:revision/>
  <dcterms:created xsi:type="dcterms:W3CDTF">2021-03-19T20:51:41Z</dcterms:created>
  <dcterms:modified xsi:type="dcterms:W3CDTF">2024-02-20T20:33:40Z</dcterms:modified>
  <cp:category/>
  <cp:contentStatus/>
</cp:coreProperties>
</file>