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9" documentId="11_21E84552B1D02C439B07922CC2AEEFD7ED1CF240" xr6:coauthVersionLast="47" xr6:coauthVersionMax="47" xr10:uidLastSave="{D3CB3EA3-3896-4C23-A573-7F531EF237EE}"/>
  <bookViews>
    <workbookView xWindow="-28920" yWindow="-4695" windowWidth="29040" windowHeight="15840" tabRatio="500" xr2:uid="{00000000-000D-0000-FFFF-FFFF00000000}"/>
  </bookViews>
  <sheets>
    <sheet name="Área_Fim" sheetId="1" r:id="rId1"/>
    <sheet name="Adm__Superior_e_Órgãos_Auxiliar" sheetId="2" r:id="rId2"/>
    <sheet name="Área_Mei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57" i="1" l="1"/>
  <c r="F48" i="1"/>
  <c r="F46" i="1"/>
  <c r="F45" i="1"/>
  <c r="F43" i="1"/>
  <c r="F40" i="1"/>
  <c r="F35" i="1"/>
  <c r="F33" i="1"/>
  <c r="F30" i="1"/>
  <c r="F25" i="1"/>
  <c r="F18" i="1"/>
  <c r="F12" i="1"/>
  <c r="F11" i="1"/>
  <c r="F10" i="1"/>
  <c r="F9" i="1"/>
  <c r="F8" i="1"/>
  <c r="F7" i="1"/>
  <c r="F5" i="1"/>
</calcChain>
</file>

<file path=xl/sharedStrings.xml><?xml version="1.0" encoding="utf-8"?>
<sst xmlns="http://schemas.openxmlformats.org/spreadsheetml/2006/main" count="814" uniqueCount="322">
  <si>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</si>
  <si>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</si>
  <si>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</si>
  <si>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</si>
  <si>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</si>
  <si>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</si>
  <si>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</si>
  <si>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</si>
  <si>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</si>
  <si>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</si>
  <si>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</si>
  <si>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</si>
  <si>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</si>
  <si>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</si>
  <si>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</si>
  <si>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</si>
  <si>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</si>
  <si>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</si>
  <si>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</si>
  <si>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</si>
  <si>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</si>
  <si>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</si>
  <si>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</si>
  <si>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</si>
  <si>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≤6,48</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</si>
  <si>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</si>
  <si>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</si>
  <si>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</si>
  <si>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</si>
  <si>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</si>
  <si>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</si>
  <si>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</si>
  <si>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</si>
  <si>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</si>
  <si>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</si>
  <si>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</si>
  <si>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</si>
  <si>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</si>
  <si>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</si>
  <si>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56,96%******</t>
  </si>
  <si>
    <t>16,45%******</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</si>
  <si>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</si>
  <si>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</si>
  <si>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</si>
  <si>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</si>
  <si>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</si>
  <si>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</si>
  <si>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</si>
  <si>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</si>
  <si>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</si>
  <si>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</si>
  <si>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</si>
  <si>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</si>
  <si>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</si>
  <si>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</si>
  <si>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0,59****</t>
  </si>
  <si>
    <t>0,6 *****</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</si>
  <si>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</si>
  <si>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</si>
  <si>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</si>
  <si>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</si>
  <si>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</si>
  <si>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</si>
  <si>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Percentual de reincidência</t>
  </si>
  <si>
    <t>Índice de fomento à ressocialização de reeducandos</t>
  </si>
  <si>
    <r>
      <rPr>
        <sz val="11"/>
        <color rgb="FF000000"/>
        <rFont val="Arial3"/>
        <charset val="1"/>
      </rPr>
      <t>32%</t>
    </r>
    <r>
      <rPr>
        <sz val="12"/>
        <color rgb="FF000000"/>
        <rFont val="Arial3"/>
      </rPr>
      <t>*******</t>
    </r>
  </si>
  <si>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</si>
  <si>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</si>
  <si>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</si>
  <si>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</si>
  <si>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</si>
  <si>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r>
      <rPr>
        <sz val="11"/>
        <color rgb="FF000000"/>
        <rFont val="Arial3"/>
      </rPr>
      <t>≤</t>
    </r>
    <r>
      <rPr>
        <sz val="11"/>
        <color rgb="FF000000"/>
        <rFont val="Arial3"/>
        <charset val="1"/>
      </rPr>
      <t>0,0976</t>
    </r>
  </si>
  <si>
    <t>Índice de implementação de Projetos da Rede de Enfrentamento</t>
  </si>
  <si>
    <t>Taxa de homicídio doloso</t>
  </si>
  <si>
    <t>Implementação dos Núcleos de Defesa da Vida e das vítimas de crimes violentos (homicídio e latrocínio)</t>
  </si>
  <si>
    <r>
      <rPr>
        <sz val="11"/>
        <color rgb="FF000000"/>
        <rFont val="Arial3"/>
      </rPr>
      <t>≤</t>
    </r>
    <r>
      <rPr>
        <sz val="11"/>
        <color rgb="FF000000"/>
        <rFont val="Arial3"/>
        <charset val="1"/>
      </rPr>
      <t>2,39</t>
    </r>
  </si>
  <si>
    <t>Índice de fomento à implementação do Núcleo de Defesa da Vida</t>
  </si>
  <si>
    <t>Tempo médio de tramitação de ações penais de tráfico de drogas</t>
  </si>
  <si>
    <t>Gestão das ações penais de tráfico de drogas</t>
  </si>
  <si>
    <r>
      <rPr>
        <sz val="11"/>
        <color rgb="FF000000"/>
        <rFont val="Arial3"/>
      </rPr>
      <t>≤</t>
    </r>
    <r>
      <rPr>
        <sz val="11"/>
        <color rgb="FF000000"/>
        <rFont val="Arial3"/>
        <charset val="1"/>
      </rPr>
      <t>506 (dias)</t>
    </r>
  </si>
  <si>
    <t>723 (dias)</t>
  </si>
  <si>
    <t>523 (dias)</t>
  </si>
  <si>
    <t>377,5 (dias)</t>
  </si>
  <si>
    <t>PJE Criminal/Tableau</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</si>
  <si>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</si>
  <si>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</si>
  <si>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</si>
  <si>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</si>
  <si>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</si>
  <si>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</si>
  <si>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</si>
  <si>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</si>
  <si>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</si>
  <si>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</si>
  <si>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</si>
  <si>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Projeto PMSB 106 UFMT</t>
  </si>
  <si>
    <t>Índice de acompanhamento da expansão da coleta e tratamento de esgoto</t>
  </si>
  <si>
    <t>Índice de implantação do Plano Municipal de Saneamento Básico (PMSB)</t>
  </si>
  <si>
    <t>Projeto PMSB 106 UFMT, Complexo Nascentes do PAntanal e Prefeituras Municipais</t>
  </si>
  <si>
    <t>Índice de fomento à implementação dos Planos Municipais de Saneamento Básico (PMSB)</t>
  </si>
  <si>
    <t>Índice de destinação adequada de resíduos</t>
  </si>
  <si>
    <t>Exigir a adequada destinação dos resíduos sólidos e implementação da reciclagem e logística reversa</t>
  </si>
  <si>
    <t>Índice de reciclagem e logística reversa</t>
  </si>
  <si>
    <t>17% **</t>
  </si>
  <si>
    <t>SNIS</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</si>
  <si>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</si>
  <si>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</si>
  <si>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</si>
  <si>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</si>
  <si>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r>
      <rPr>
        <sz val="11"/>
        <color rgb="FF000000"/>
        <rFont val="Arial3"/>
      </rPr>
      <t>≤</t>
    </r>
    <r>
      <rPr>
        <sz val="11"/>
        <color rgb="FF000000"/>
        <rFont val="Arial3"/>
        <charset val="1"/>
      </rPr>
      <t>1.014 km²</t>
    </r>
  </si>
  <si>
    <t>1.767 km²</t>
  </si>
  <si>
    <t>1.907 km²</t>
  </si>
  <si>
    <t>INPE</t>
  </si>
  <si>
    <t>Índice de queimadas</t>
  </si>
  <si>
    <r>
      <rPr>
        <sz val="11"/>
        <color rgb="FF000000"/>
        <rFont val="Arial3"/>
      </rPr>
      <t>≤</t>
    </r>
    <r>
      <rPr>
        <sz val="11"/>
        <color rgb="FF000000"/>
        <rFont val="Arial3"/>
        <charset val="1"/>
      </rPr>
      <t>201129</t>
    </r>
  </si>
  <si>
    <t>Índice de fomento ao combate do desmatamento e queimadas</t>
  </si>
  <si>
    <t>Índice de proteção de nascentes</t>
  </si>
  <si>
    <t>Fiscalizar a poluição e degradação dos recursos hídricos e das áreas de preservação permanente</t>
  </si>
  <si>
    <t>25
municípios</t>
  </si>
  <si>
    <t>3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</si>
  <si>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</si>
  <si>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</si>
  <si>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</si>
  <si>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</si>
  <si>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</si>
  <si>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</si>
  <si>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SEMA</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</si>
  <si>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</si>
  <si>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</si>
  <si>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</si>
  <si>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</si>
  <si>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</si>
  <si>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</si>
  <si>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</si>
  <si>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4,3% ***</t>
  </si>
  <si>
    <t>31,46% ***</t>
  </si>
  <si>
    <t>Percentual de execução de acordos descumpridos</t>
  </si>
  <si>
    <t>0% ***</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</si>
  <si>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</si>
  <si>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</si>
  <si>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</si>
  <si>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</si>
  <si>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</si>
  <si>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</si>
  <si>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</si>
  <si>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</si>
  <si>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</si>
  <si>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TCE/MT</t>
  </si>
  <si>
    <t>Índice de fomento à implementação de controle interno</t>
  </si>
  <si>
    <t>Data da última atualização: 31/01/2022</t>
  </si>
  <si>
    <t>Setor/Unidade responsável pela informação: DEPLAN – MPE/MT</t>
  </si>
  <si>
    <t>* Fonte - Relatório Técnico N° 132446/2019 (Tópico 3.1.1 – pág. 21), elaborado pelo Tribunal de Contas do Estado de Mato Grosso em 2019. Os dados considerados para apuração do indicador, é a informação de que dos 123 municípios que responderam a pesquisa, 63 (sessenta três) possuem Lei Específica de Implantação da UCI (Unidade de Controle Interno) e Decreto do Executivo regulamentando a aplicação da Lei. Assim, (63/141)*100=44,68%</t>
  </si>
  <si>
    <t>** Fonte – SINIS – Sistema Nacional de Informações Sobre Saneamento – Link: http://app4.mdr.gov.br/serieHistorica/#</t>
  </si>
  <si>
    <t>*** Índices com baixo ou nenhum percentual, haja vista sua implementação em 10/11/21. Contudo, já fora remetido e-mail às unidades responsáveis, visando a publicidade dos índices e suas respectivas mensurações.</t>
  </si>
  <si>
    <t>**** Taxa atípica em decorrência do estado de pandemia do ano de 2020</t>
  </si>
  <si>
    <t>***** Para o ano de 2021 foram registrados 215 B.O.s considerando as principais cidades e escolas estaduais de cada localidade, de acordo com a SESP-MT</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</si>
  <si>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</si>
  <si>
    <t>*******Meta alterada de 51% para 32% em 19/04/2022, conforme Ata salva nos arquivos no DEPLAN, haja vista a quantidade real de comarcas com unidades prisionais ser de apenas 39 comarcas.</t>
  </si>
  <si>
    <t>OBS.: Dados extraídos do Portal FOCO</t>
  </si>
  <si>
    <t>Meta 2020-2023 (4 anos)</t>
  </si>
  <si>
    <t>Resultados</t>
  </si>
  <si>
    <t>2020*</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</si>
  <si>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</si>
  <si>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</si>
  <si>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</si>
  <si>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</si>
  <si>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</si>
  <si>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</si>
  <si>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</si>
  <si>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</si>
  <si>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</si>
  <si>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</si>
  <si>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</si>
  <si>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</si>
  <si>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</si>
  <si>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</si>
  <si>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</si>
  <si>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</si>
  <si>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</si>
  <si>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</si>
  <si>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</si>
  <si>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</si>
  <si>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</si>
  <si>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</si>
  <si>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(meses)</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</si>
  <si>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</si>
  <si>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</si>
  <si>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</si>
  <si>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</si>
  <si>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</si>
  <si>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</si>
  <si>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</si>
  <si>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</si>
  <si>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</si>
  <si>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</si>
  <si>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</si>
  <si>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</si>
  <si>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</si>
  <si>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</si>
  <si>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</si>
  <si>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</si>
  <si>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</si>
  <si>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</si>
  <si>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</si>
  <si>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Incremento das bases de dados, aquisição de microserviços e acessos por meio de usuário/senha disponíveis ao CAOP/CSI  </t>
  </si>
  <si>
    <t>19,5 base de dados</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</si>
  <si>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</si>
  <si>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</si>
  <si>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</si>
  <si>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</si>
  <si>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</si>
  <si>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</si>
  <si>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</si>
  <si>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</si>
  <si>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</si>
  <si>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</si>
  <si>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</si>
  <si>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</si>
  <si>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</si>
  <si>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</si>
  <si>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</si>
  <si>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22,4%**</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</si>
  <si>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</si>
  <si>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</si>
  <si>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</si>
  <si>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</si>
  <si>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</si>
  <si>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</si>
  <si>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</si>
  <si>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</si>
  <si>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</si>
  <si>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</si>
  <si>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</si>
  <si>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Taxa de afastamento (reduzir) = quantidade de afastamentos / quantidade de integrantes (membros e servidores) x 100. (2018 = 341 afastamentos por 1214 integrantes / 2020 = 303 afastamentos por 1354 integrantes / 2021 = 103 afastamentos por 1396 integrantes)</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</si>
  <si>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</si>
  <si>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</si>
  <si>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</si>
  <si>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</si>
  <si>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</si>
  <si>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</si>
  <si>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</si>
  <si>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</si>
  <si>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</si>
  <si>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</si>
  <si>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</si>
  <si>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</si>
  <si>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</si>
  <si>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</si>
  <si>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</si>
  <si>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</si>
  <si>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</si>
  <si>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</si>
  <si>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</si>
  <si>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</si>
  <si>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</si>
  <si>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</si>
  <si>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</si>
  <si>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</si>
  <si>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</si>
  <si>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</si>
  <si>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</si>
  <si>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</si>
  <si>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</si>
  <si>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</si>
  <si>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</si>
  <si>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</si>
  <si>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</si>
  <si>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</si>
  <si>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</si>
  <si>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</si>
  <si>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</si>
  <si>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</si>
  <si>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</si>
  <si>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</si>
  <si>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</si>
  <si>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</si>
  <si>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</si>
  <si>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Não Informado</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</si>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</sst>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font>
      <sz val="11"/>
      <color rgb="FF000000"/>
      <name val="Liberation Sans1"/>
      <charset val="1"/>
    </font>
    <font>
      <sz val="10"/>
      <color rgb="FFFFFFFF"/>
      <name val="Liberation Sans1"/>
      <charset val="1"/>
    </font>
    <font>
      <b/>
      <sz val="10"/>
      <color rgb="FF000000"/>
      <name val="Liberation Sans1"/>
      <charset val="1"/>
    </font>
    <font>
      <sz val="10"/>
      <color rgb="FFCC0000"/>
      <name val="Liberation Sans1"/>
      <charset val="1"/>
    </font>
    <font>
      <b/>
      <sz val="10"/>
      <color rgb="FFFFFFFF"/>
      <name val="Liberation Sans1"/>
      <charset val="1"/>
    </font>
    <font>
      <i/>
      <sz val="10"/>
      <color rgb="FF808080"/>
      <name val="Liberation Sans1"/>
      <charset val="1"/>
    </font>
    <font>
      <sz val="10"/>
      <color rgb="FF006600"/>
      <name val="Liberation Sans1"/>
      <charset val="1"/>
    </font>
    <font>
      <b/>
      <sz val="24"/>
      <color rgb="FF000000"/>
      <name val="Liberation Sans1"/>
      <charset val="1"/>
    </font>
    <font>
      <sz val="18"/>
      <color rgb="FF000000"/>
      <name val="Liberation Sans1"/>
      <charset val="1"/>
    </font>
    <font>
      <sz val="12"/>
      <color rgb="FF000000"/>
      <name val="Liberation Sans1"/>
      <charset val="1"/>
    </font>
    <font>
      <u/>
      <sz val="10"/>
      <color rgb="FF0000EE"/>
      <name val="Liberation Sans1"/>
      <charset val="1"/>
    </font>
    <font>
      <sz val="10"/>
      <color rgb="FF996600"/>
      <name val="Liberation Sans1"/>
      <charset val="1"/>
    </font>
    <font>
      <sz val="11"/>
      <color rgb="FF000000"/>
      <name val="Calibri1"/>
      <family val="2"/>
      <charset val="1"/>
    </font>
    <font>
      <sz val="10"/>
      <color rgb="FF333333"/>
      <name val="Liberation Sans1"/>
      <charset val="1"/>
    </font>
    <font>
      <sz val="11"/>
      <color rgb="FF000000"/>
      <name val="Calibri"/>
      <family val="2"/>
      <charset val="1"/>
    </font>
    <font>
      <b/>
      <sz val="11"/>
      <color rgb="FF000000"/>
      <name val="Arial3"/>
      <charset val="1"/>
    </font>
    <font>
      <b/>
      <sz val="11"/>
      <color rgb="FF000000"/>
      <name val="Arial2"/>
      <charset val="1"/>
    </font>
    <font>
      <sz val="11"/>
      <color rgb="FF000000"/>
      <name val="Arial3"/>
      <charset val="1"/>
    </font>
    <font>
      <sz val="11"/>
      <color rgb="FF000000"/>
      <name val="Arial1"/>
      <charset val="1"/>
    </font>
    <font>
      <sz val="12"/>
      <color rgb="FF000000"/>
      <name val="Arial3"/>
    </font>
    <font>
      <sz val="11"/>
      <color rgb="FF000000"/>
      <name val="Arial3"/>
    </font>
    <font>
      <sz val="12"/>
      <color rgb="FF000000"/>
      <name val="Arial3"/>
      <charset val="1"/>
    </font>
    <font>
      <b/>
      <sz val="16"/>
      <color rgb="FFFFFFFF"/>
      <name val="Calibri2"/>
      <charset val="1"/>
    </font>
    <font>
      <sz val="11"/>
      <color rgb="FF000000"/>
      <name val="Arial"/>
      <family val="2"/>
      <charset val="1"/>
    </font>
    <font>
      <b/>
      <sz val="11"/>
      <color rgb="FF000000"/>
      <name val="Arial"/>
      <family val="2"/>
      <charset val="1"/>
    </font>
    <font>
      <sz val="10"/>
      <color rgb="FF000000"/>
      <name val="Arial"/>
      <family val="2"/>
      <charset val="1"/>
    </font>
    <font>
      <b/>
      <sz val="16"/>
      <color rgb="FFFFFFFF"/>
      <name val="Arial"/>
      <family val="2"/>
      <charset val="1"/>
    </font>
    <font>
      <sz val="12"/>
      <color rgb="FF000000"/>
      <name val="Arial"/>
      <family val="2"/>
      <charset val="1"/>
    </font>
    <font>
      <sz val="11"/>
      <color rgb="FF2B2B30"/>
      <name val="Arial"/>
      <family val="2"/>
      <charset val="1"/>
    </font>
    <font>
      <b/>
      <sz val="12"/>
      <color rgb="FFFFFFFF"/>
      <name val="Arial"/>
      <family val="2"/>
      <charset val="1"/>
    </font>
  </fonts>
  <fills count="16">
    <fill>
      <patternFill patternType="none"/>
    </fill>
    <fill>
      <patternFill patternType="gray125"/>
    </fill>
    <fill>
      <patternFill patternType="solid">
        <fgColor rgb="FF000000"/>
        <bgColor rgb="FF003300"/>
      </patternFill>
    </fill>
    <fill>
      <patternFill patternType="solid">
        <fgColor rgb="FF808080"/>
        <bgColor rgb="FF999999"/>
      </patternFill>
    </fill>
    <fill>
      <patternFill patternType="solid">
        <fgColor rgb="FFDDDDDD"/>
        <bgColor rgb="FFEEEEEE"/>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2CC"/>
      </patternFill>
    </fill>
    <fill>
      <patternFill patternType="solid">
        <fgColor rgb="FFE8A202"/>
        <bgColor rgb="FFFFCC00"/>
      </patternFill>
    </fill>
    <fill>
      <patternFill patternType="solid">
        <fgColor rgb="FFFFFFFF"/>
        <bgColor rgb="FFFFFFCC"/>
      </patternFill>
    </fill>
    <fill>
      <patternFill patternType="solid">
        <fgColor rgb="FFFFF2CC"/>
        <bgColor rgb="FFFFFFCC"/>
      </patternFill>
    </fill>
    <fill>
      <patternFill patternType="solid">
        <fgColor rgb="FFEEEEEE"/>
        <bgColor rgb="FFFFF2CC"/>
      </patternFill>
    </fill>
    <fill>
      <patternFill patternType="solid">
        <fgColor rgb="FF999999"/>
        <bgColor rgb="FF808080"/>
      </patternFill>
    </fill>
    <fill>
      <patternFill patternType="solid">
        <fgColor theme="0"/>
        <bgColor rgb="FFFFFF00"/>
      </patternFill>
    </fill>
    <fill>
      <patternFill patternType="solid">
        <fgColor theme="0"/>
        <bgColor indexed="64"/>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1">
    <xf numFmtId="0" fontId="0" fillId="0" borderId="0"/>
    <xf numFmtId="9" fontId="1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0" borderId="0" applyBorder="0" applyProtection="0"/>
    <xf numFmtId="0" fontId="13" fillId="8" borderId="1" applyProtection="0"/>
    <xf numFmtId="9" fontId="14" fillId="0" borderId="0" applyBorder="0" applyProtection="0"/>
    <xf numFmtId="0" fontId="12" fillId="0" borderId="0" applyBorder="0" applyProtection="0"/>
    <xf numFmtId="0" fontId="12" fillId="0" borderId="0" applyBorder="0" applyProtection="0"/>
    <xf numFmtId="0" fontId="3" fillId="0" borderId="0" applyBorder="0" applyProtection="0"/>
  </cellStyleXfs>
  <cellXfs count="135">
    <xf numFmtId="0" fontId="0" fillId="0" borderId="0" xfId="0"/>
    <xf numFmtId="0" fontId="21" fillId="0" borderId="0" xfId="0" applyFont="1" applyBorder="1" applyAlignment="1">
      <alignment horizontal="left" vertical="center" wrapText="1"/>
    </xf>
    <xf numFmtId="0" fontId="22" fillId="13" borderId="2" xfId="0" applyFont="1" applyFill="1" applyBorder="1" applyAlignment="1">
      <alignment horizontal="left" vertical="center"/>
    </xf>
    <xf numFmtId="0" fontId="0" fillId="0" borderId="6" xfId="0" applyBorder="1"/>
    <xf numFmtId="0" fontId="17" fillId="10" borderId="2" xfId="0" applyFont="1" applyFill="1" applyBorder="1" applyAlignment="1">
      <alignment horizontal="justify" vertical="center"/>
    </xf>
    <xf numFmtId="0" fontId="17" fillId="0" borderId="2" xfId="0" applyFont="1" applyBorder="1" applyAlignment="1">
      <alignment horizontal="center" vertical="center"/>
    </xf>
    <xf numFmtId="0" fontId="15" fillId="0" borderId="2" xfId="0" applyFont="1" applyBorder="1" applyAlignment="1">
      <alignment horizontal="center" vertical="center" wrapText="1"/>
    </xf>
    <xf numFmtId="0" fontId="17" fillId="10" borderId="2" xfId="0" applyFont="1" applyFill="1" applyBorder="1" applyAlignment="1">
      <alignment horizontal="center" vertical="center" wrapText="1"/>
    </xf>
    <xf numFmtId="0" fontId="0" fillId="12" borderId="2" xfId="0" applyFill="1" applyBorder="1"/>
    <xf numFmtId="9" fontId="17" fillId="10" borderId="2" xfId="1" applyFont="1" applyFill="1" applyBorder="1" applyAlignment="1" applyProtection="1">
      <alignment horizontal="center" vertical="center"/>
    </xf>
    <xf numFmtId="0" fontId="17" fillId="0" borderId="2" xfId="0" applyFont="1" applyBorder="1" applyAlignment="1">
      <alignment horizontal="center" vertical="center" wrapText="1"/>
    </xf>
    <xf numFmtId="0" fontId="15" fillId="0" borderId="2" xfId="0" applyFont="1" applyBorder="1" applyAlignment="1">
      <alignment horizontal="center" vertical="center"/>
    </xf>
    <xf numFmtId="0" fontId="15" fillId="9" borderId="2" xfId="0" applyFont="1" applyFill="1" applyBorder="1" applyAlignment="1">
      <alignment horizontal="center" vertical="center" wrapText="1"/>
    </xf>
    <xf numFmtId="0" fontId="15" fillId="9" borderId="2" xfId="0" applyFont="1" applyFill="1" applyBorder="1" applyAlignment="1">
      <alignment horizontal="center" vertical="center"/>
    </xf>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ont="1" applyFill="1" applyBorder="1" applyAlignment="1">
      <alignment horizontal="center" vertical="center"/>
    </xf>
    <xf numFmtId="9" fontId="17" fillId="10" borderId="2" xfId="1" applyFont="1" applyFill="1" applyBorder="1" applyAlignment="1" applyProtection="1">
      <alignment horizontal="center" vertical="center"/>
    </xf>
    <xf numFmtId="9" fontId="18" fillId="0" borderId="2" xfId="1" applyFont="1" applyBorder="1" applyAlignment="1" applyProtection="1">
      <alignment horizontal="center" vertical="center"/>
    </xf>
    <xf numFmtId="10" fontId="17" fillId="11" borderId="2" xfId="1" applyNumberFormat="1" applyFont="1" applyFill="1" applyBorder="1" applyAlignment="1" applyProtection="1">
      <alignment horizontal="center" vertical="center"/>
    </xf>
    <xf numFmtId="0" fontId="0" fillId="0" borderId="2" xfId="0" applyFont="1" applyBorder="1" applyAlignment="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10" fontId="17" fillId="11" borderId="2" xfId="1" applyNumberFormat="1" applyFont="1" applyFill="1" applyBorder="1" applyAlignment="1" applyProtection="1">
      <alignment horizontal="center" vertical="center" wrapText="1"/>
    </xf>
    <xf numFmtId="9" fontId="14" fillId="0" borderId="0" xfId="1" applyFont="1" applyBorder="1" applyAlignment="1" applyProtection="1"/>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0" fontId="0" fillId="0" borderId="0" xfId="0"/>
    <xf numFmtId="0" fontId="0" fillId="12" borderId="2" xfId="0" applyFill="1" applyBorder="1" applyAlignment="1"/>
    <xf numFmtId="0" fontId="17" fillId="0" borderId="2" xfId="0" applyFont="1" applyBorder="1" applyAlignment="1">
      <alignment horizontal="center" vertical="center"/>
    </xf>
    <xf numFmtId="9" fontId="17" fillId="11" borderId="2" xfId="1" applyFont="1" applyFill="1" applyBorder="1" applyAlignment="1" applyProtection="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20" fillId="10" borderId="2" xfId="0" applyFont="1" applyFill="1" applyBorder="1" applyAlignment="1">
      <alignment horizontal="center" vertical="center"/>
    </xf>
    <xf numFmtId="0" fontId="0" fillId="11" borderId="2" xfId="0" applyFill="1" applyBorder="1" applyAlignment="1">
      <alignment horizontal="center" vertical="center" wrapText="1"/>
    </xf>
    <xf numFmtId="9" fontId="17" fillId="10" borderId="2" xfId="1" applyFont="1" applyFill="1" applyBorder="1" applyAlignment="1" applyProtection="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pplyProtection="1">
      <alignment horizontal="center" vertical="center"/>
    </xf>
    <xf numFmtId="10" fontId="17" fillId="0" borderId="3" xfId="0" applyNumberFormat="1" applyFont="1" applyBorder="1" applyAlignment="1">
      <alignment horizontal="center" vertical="center"/>
    </xf>
    <xf numFmtId="0" fontId="0" fillId="11" borderId="3" xfId="0" applyFont="1" applyFill="1" applyBorder="1" applyAlignment="1">
      <alignment horizontal="center" vertical="center"/>
    </xf>
    <xf numFmtId="10" fontId="17" fillId="11" borderId="3" xfId="1" applyNumberFormat="1" applyFont="1" applyFill="1" applyBorder="1" applyAlignment="1" applyProtection="1">
      <alignment horizontal="center" vertical="center"/>
    </xf>
    <xf numFmtId="0" fontId="17" fillId="0" borderId="3" xfId="0" applyFont="1" applyBorder="1" applyAlignment="1">
      <alignment horizontal="center" vertical="center" wrapText="1"/>
    </xf>
    <xf numFmtId="0" fontId="0" fillId="12" borderId="4" xfId="0" applyFill="1" applyBorder="1" applyAlignment="1"/>
    <xf numFmtId="0" fontId="17" fillId="0" borderId="5" xfId="0" applyFont="1" applyBorder="1" applyAlignment="1">
      <alignment horizontal="center" vertical="center" wrapText="1"/>
    </xf>
    <xf numFmtId="0" fontId="17" fillId="0" borderId="5" xfId="0" applyFont="1" applyBorder="1" applyAlignment="1">
      <alignment horizontal="center" vertical="center" wrapText="1"/>
    </xf>
    <xf numFmtId="10" fontId="17" fillId="10" borderId="5" xfId="0" applyNumberFormat="1" applyFont="1" applyFill="1" applyBorder="1" applyAlignment="1">
      <alignment horizontal="center" vertical="center"/>
    </xf>
    <xf numFmtId="2" fontId="21" fillId="11" borderId="5" xfId="0" applyNumberFormat="1" applyFont="1"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3" fontId="20" fillId="10" borderId="2" xfId="0" applyNumberFormat="1" applyFont="1" applyFill="1" applyBorder="1" applyAlignment="1">
      <alignment horizontal="center" vertical="center"/>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Border="1" applyAlignment="1">
      <alignment horizontal="center" vertical="center"/>
    </xf>
    <xf numFmtId="0" fontId="17" fillId="10" borderId="2" xfId="1" applyNumberFormat="1" applyFont="1" applyFill="1" applyBorder="1" applyAlignment="1" applyProtection="1">
      <alignment horizontal="center" vertical="center" wrapText="1"/>
    </xf>
    <xf numFmtId="0" fontId="18" fillId="0" borderId="2" xfId="0" applyFont="1" applyBorder="1" applyAlignment="1">
      <alignment horizontal="center" vertical="center" wrapText="1"/>
    </xf>
    <xf numFmtId="0" fontId="17" fillId="11" borderId="2" xfId="1" applyNumberFormat="1" applyFont="1" applyFill="1" applyBorder="1" applyAlignment="1" applyProtection="1">
      <alignment horizontal="center" vertical="center" wrapText="1"/>
    </xf>
    <xf numFmtId="10" fontId="17" fillId="10" borderId="2" xfId="0" applyNumberFormat="1" applyFont="1" applyFill="1" applyBorder="1" applyAlignment="1">
      <alignment horizontal="center" vertical="center" wrapText="1"/>
    </xf>
    <xf numFmtId="0" fontId="0" fillId="12" borderId="3" xfId="0" applyFill="1" applyBorder="1" applyAlignment="1"/>
    <xf numFmtId="10" fontId="18" fillId="0" borderId="2" xfId="0" applyNumberFormat="1" applyFont="1" applyBorder="1" applyAlignment="1">
      <alignment horizontal="center" vertical="center"/>
    </xf>
    <xf numFmtId="10" fontId="0" fillId="11" borderId="2" xfId="0" applyNumberFormat="1" applyFill="1" applyBorder="1" applyAlignment="1">
      <alignment horizontal="center" vertical="center"/>
    </xf>
    <xf numFmtId="0" fontId="18" fillId="0" borderId="2" xfId="0" applyFont="1" applyBorder="1" applyAlignment="1">
      <alignment horizontal="center" vertical="center"/>
    </xf>
    <xf numFmtId="0" fontId="17" fillId="0" borderId="3" xfId="0" applyFont="1" applyBorder="1" applyAlignment="1">
      <alignment horizontal="center" vertical="center" wrapText="1"/>
    </xf>
    <xf numFmtId="9" fontId="17" fillId="0" borderId="3" xfId="1" applyFont="1" applyBorder="1" applyAlignment="1" applyProtection="1">
      <alignment horizontal="center" vertical="center"/>
    </xf>
    <xf numFmtId="10" fontId="18" fillId="0" borderId="3" xfId="0" applyNumberFormat="1" applyFont="1" applyBorder="1" applyAlignment="1">
      <alignment horizontal="center" vertical="center"/>
    </xf>
    <xf numFmtId="10" fontId="17" fillId="0" borderId="3" xfId="1" applyNumberFormat="1" applyFont="1" applyBorder="1" applyAlignment="1" applyProtection="1">
      <alignment horizontal="center" vertical="center"/>
    </xf>
    <xf numFmtId="0" fontId="21" fillId="0" borderId="0" xfId="0" applyFont="1"/>
    <xf numFmtId="0" fontId="21" fillId="0" borderId="0" xfId="0" applyFont="1" applyAlignment="1">
      <alignment horizontal="left"/>
    </xf>
    <xf numFmtId="0" fontId="21" fillId="0" borderId="0" xfId="0" applyFont="1" applyAlignment="1">
      <alignment horizontal="left" vertical="center"/>
    </xf>
    <xf numFmtId="0" fontId="17" fillId="0" borderId="0" xfId="0" applyFont="1"/>
    <xf numFmtId="0" fontId="23" fillId="0" borderId="0" xfId="0" applyFont="1"/>
    <xf numFmtId="0" fontId="23" fillId="0" borderId="0" xfId="0" applyFont="1" applyAlignment="1">
      <alignment horizontal="center" vertical="center"/>
    </xf>
    <xf numFmtId="0" fontId="23" fillId="0" borderId="0" xfId="0" applyFont="1" applyAlignment="1">
      <alignment horizontal="center" vertical="center" wrapText="1"/>
    </xf>
    <xf numFmtId="0" fontId="24" fillId="9"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10" fontId="23" fillId="0" borderId="2" xfId="0" applyNumberFormat="1" applyFont="1" applyBorder="1" applyAlignment="1">
      <alignment horizontal="center" vertical="center"/>
    </xf>
    <xf numFmtId="9"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3" fontId="23" fillId="0" borderId="2" xfId="0" applyNumberFormat="1" applyFont="1" applyBorder="1" applyAlignment="1">
      <alignment horizontal="center" vertical="center"/>
    </xf>
    <xf numFmtId="9" fontId="23" fillId="0" borderId="2" xfId="0" applyNumberFormat="1" applyFont="1" applyBorder="1" applyAlignment="1">
      <alignment horizontal="center" vertical="center" wrapText="1"/>
    </xf>
    <xf numFmtId="10" fontId="23" fillId="0" borderId="2" xfId="0" applyNumberFormat="1" applyFont="1" applyBorder="1" applyAlignment="1">
      <alignment horizontal="center" vertical="center" wrapText="1"/>
    </xf>
    <xf numFmtId="1" fontId="23" fillId="0" borderId="2" xfId="0" applyNumberFormat="1" applyFont="1" applyBorder="1" applyAlignment="1">
      <alignment horizontal="center" vertical="center"/>
    </xf>
    <xf numFmtId="164" fontId="23" fillId="0" borderId="2" xfId="0" applyNumberFormat="1" applyFont="1" applyBorder="1" applyAlignment="1">
      <alignment horizontal="center" vertical="center" wrapText="1"/>
    </xf>
    <xf numFmtId="1" fontId="23" fillId="0" borderId="2" xfId="0" applyNumberFormat="1" applyFont="1" applyBorder="1" applyAlignment="1">
      <alignment horizontal="center" vertical="center" wrapText="1"/>
    </xf>
    <xf numFmtId="165" fontId="25" fillId="0" borderId="1" xfId="17" applyNumberFormat="1" applyFont="1" applyBorder="1" applyAlignment="1" applyProtection="1">
      <alignment horizontal="center" vertical="center"/>
    </xf>
    <xf numFmtId="10" fontId="23" fillId="0" borderId="2" xfId="17" applyNumberFormat="1" applyFont="1" applyBorder="1" applyAlignment="1" applyProtection="1">
      <alignment horizontal="center" vertical="center"/>
    </xf>
    <xf numFmtId="0" fontId="23" fillId="0" borderId="2" xfId="0" applyFont="1" applyBorder="1" applyAlignment="1">
      <alignment horizontal="justify" wrapText="1"/>
    </xf>
    <xf numFmtId="4" fontId="23" fillId="0" borderId="2" xfId="0" applyNumberFormat="1" applyFont="1" applyBorder="1" applyAlignment="1">
      <alignment horizontal="center" vertical="center"/>
    </xf>
    <xf numFmtId="0" fontId="27" fillId="0" borderId="0" xfId="0" applyFont="1"/>
    <xf numFmtId="0" fontId="23" fillId="0" borderId="0" xfId="0" applyFont="1" applyAlignment="1">
      <alignment vertical="center"/>
    </xf>
    <xf numFmtId="10" fontId="23" fillId="0" borderId="2" xfId="0" applyNumberFormat="1" applyFont="1" applyBorder="1" applyAlignment="1">
      <alignment horizontal="center" vertical="center"/>
    </xf>
    <xf numFmtId="3" fontId="23" fillId="0" borderId="2" xfId="0" applyNumberFormat="1" applyFont="1" applyBorder="1" applyAlignment="1">
      <alignment horizontal="center" vertical="center" wrapText="1"/>
    </xf>
    <xf numFmtId="10" fontId="23"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9" fillId="0" borderId="0" xfId="0" applyFont="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justify" vertical="center" wrapText="1"/>
    </xf>
    <xf numFmtId="0" fontId="19" fillId="0" borderId="0" xfId="0" applyFont="1" applyAlignment="1">
      <alignment horizontal="left" vertical="center"/>
    </xf>
    <xf numFmtId="0" fontId="21" fillId="13" borderId="0" xfId="0" applyFont="1" applyFill="1" applyBorder="1" applyAlignment="1">
      <alignment horizontal="left" vertical="center" wrapText="1"/>
    </xf>
    <xf numFmtId="0" fontId="24" fillId="9" borderId="2" xfId="0" applyFont="1" applyFill="1" applyBorder="1" applyAlignment="1">
      <alignment horizontal="center" vertical="center"/>
    </xf>
    <xf numFmtId="0" fontId="24" fillId="9"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3" fillId="12" borderId="2" xfId="0" applyFont="1" applyFill="1" applyBorder="1" applyAlignment="1">
      <alignment horizontal="center" vertical="center"/>
    </xf>
    <xf numFmtId="0" fontId="23" fillId="0" borderId="2" xfId="0" applyFont="1" applyBorder="1" applyAlignment="1">
      <alignment horizontal="center" vertical="center"/>
    </xf>
    <xf numFmtId="0" fontId="26" fillId="13" borderId="2" xfId="0" applyFont="1" applyFill="1" applyBorder="1" applyAlignment="1">
      <alignment horizontal="left" vertical="center"/>
    </xf>
    <xf numFmtId="0" fontId="23" fillId="0" borderId="0" xfId="0" applyFont="1" applyBorder="1" applyAlignment="1">
      <alignment horizontal="left" vertical="center"/>
    </xf>
    <xf numFmtId="0" fontId="27" fillId="0" borderId="0" xfId="0" applyFont="1" applyBorder="1" applyAlignment="1"/>
    <xf numFmtId="10" fontId="17" fillId="14" borderId="2" xfId="0" applyNumberFormat="1" applyFont="1" applyFill="1" applyBorder="1" applyAlignment="1">
      <alignment horizontal="center" vertical="center" wrapText="1"/>
    </xf>
    <xf numFmtId="0" fontId="17" fillId="14" borderId="2" xfId="0" applyFont="1" applyFill="1" applyBorder="1" applyAlignment="1">
      <alignment horizontal="center" vertical="center"/>
    </xf>
    <xf numFmtId="0" fontId="0" fillId="15" borderId="2" xfId="0" applyFont="1" applyFill="1" applyBorder="1" applyAlignment="1">
      <alignment horizontal="center" vertical="center"/>
    </xf>
    <xf numFmtId="10" fontId="17" fillId="14" borderId="2" xfId="1" applyNumberFormat="1" applyFont="1" applyFill="1" applyBorder="1" applyAlignment="1" applyProtection="1">
      <alignment horizontal="center" vertical="center"/>
    </xf>
    <xf numFmtId="0" fontId="0" fillId="14" borderId="2" xfId="0" applyFont="1" applyFill="1" applyBorder="1" applyAlignment="1">
      <alignment horizontal="center" vertical="center"/>
    </xf>
    <xf numFmtId="10" fontId="17" fillId="14" borderId="2" xfId="1" applyNumberFormat="1" applyFont="1" applyFill="1" applyBorder="1" applyAlignment="1" applyProtection="1">
      <alignment horizontal="center" vertical="center"/>
    </xf>
    <xf numFmtId="9" fontId="17" fillId="15" borderId="2" xfId="1" applyFont="1" applyFill="1" applyBorder="1" applyAlignment="1" applyProtection="1">
      <alignment horizontal="center" vertical="center"/>
    </xf>
    <xf numFmtId="0" fontId="17" fillId="14" borderId="2" xfId="0" applyFont="1" applyFill="1" applyBorder="1" applyAlignment="1">
      <alignment horizontal="center" vertical="center" wrapText="1"/>
    </xf>
    <xf numFmtId="0" fontId="17" fillId="15" borderId="2" xfId="0" applyFont="1" applyFill="1" applyBorder="1" applyAlignment="1">
      <alignment horizontal="center" vertical="center" wrapText="1"/>
    </xf>
    <xf numFmtId="10" fontId="17" fillId="14" borderId="2" xfId="1" applyNumberFormat="1" applyFont="1" applyFill="1" applyBorder="1" applyAlignment="1" applyProtection="1">
      <alignment horizontal="center" vertical="center" wrapText="1"/>
    </xf>
    <xf numFmtId="0" fontId="0" fillId="15" borderId="3" xfId="0" applyFont="1" applyFill="1" applyBorder="1" applyAlignment="1">
      <alignment horizontal="center" vertical="center"/>
    </xf>
    <xf numFmtId="10" fontId="17" fillId="14" borderId="3" xfId="1" applyNumberFormat="1" applyFont="1" applyFill="1" applyBorder="1" applyAlignment="1" applyProtection="1">
      <alignment horizontal="center" vertical="center"/>
    </xf>
    <xf numFmtId="0" fontId="0" fillId="14" borderId="5" xfId="0" applyFont="1" applyFill="1" applyBorder="1" applyAlignment="1">
      <alignment horizontal="center" vertical="center"/>
    </xf>
    <xf numFmtId="10" fontId="17" fillId="14" borderId="2" xfId="0" applyNumberFormat="1" applyFont="1" applyFill="1" applyBorder="1" applyAlignment="1">
      <alignment horizontal="center" vertical="center"/>
    </xf>
    <xf numFmtId="9" fontId="17" fillId="14" borderId="2" xfId="0" applyNumberFormat="1" applyFont="1" applyFill="1" applyBorder="1" applyAlignment="1">
      <alignment horizontal="center" vertical="center"/>
    </xf>
    <xf numFmtId="10" fontId="0" fillId="14" borderId="2" xfId="0" applyNumberFormat="1" applyFill="1" applyBorder="1" applyAlignment="1">
      <alignment horizontal="center" vertical="center"/>
    </xf>
  </cellXfs>
  <cellStyles count="21">
    <cellStyle name="Accent 1 5" xfId="2" xr:uid="{00000000-0005-0000-0000-000006000000}"/>
    <cellStyle name="Accent 2 6" xfId="3" xr:uid="{00000000-0005-0000-0000-000007000000}"/>
    <cellStyle name="Accent 3 7" xfId="4" xr:uid="{00000000-0005-0000-0000-000008000000}"/>
    <cellStyle name="Accent 4" xfId="5" xr:uid="{00000000-0005-0000-0000-000009000000}"/>
    <cellStyle name="Bad 8" xfId="6" xr:uid="{00000000-0005-0000-0000-00000A000000}"/>
    <cellStyle name="Error 9" xfId="7" xr:uid="{00000000-0005-0000-0000-00000B000000}"/>
    <cellStyle name="Footnote 10" xfId="8" xr:uid="{00000000-0005-0000-0000-00000C000000}"/>
    <cellStyle name="Good 11" xfId="9" xr:uid="{00000000-0005-0000-0000-00000D000000}"/>
    <cellStyle name="Heading (user) 12" xfId="10" xr:uid="{00000000-0005-0000-0000-00000E000000}"/>
    <cellStyle name="Heading 1 13" xfId="11" xr:uid="{00000000-0005-0000-0000-00000F000000}"/>
    <cellStyle name="Heading 2 14" xfId="12" xr:uid="{00000000-0005-0000-0000-000010000000}"/>
    <cellStyle name="Hyperlink 15" xfId="13" xr:uid="{00000000-0005-0000-0000-000011000000}"/>
    <cellStyle name="Neutral 16" xfId="14" xr:uid="{00000000-0005-0000-0000-000012000000}"/>
    <cellStyle name="Normal" xfId="0" builtinId="0"/>
    <cellStyle name="Normal 2" xfId="15" xr:uid="{00000000-0005-0000-0000-000013000000}"/>
    <cellStyle name="Note 17" xfId="16" xr:uid="{00000000-0005-0000-0000-000014000000}"/>
    <cellStyle name="Porcentagem" xfId="1" builtinId="5"/>
    <cellStyle name="Porcentagem 2" xfId="17" xr:uid="{00000000-0005-0000-0000-000015000000}"/>
    <cellStyle name="Status 18" xfId="18" xr:uid="{00000000-0005-0000-0000-000016000000}"/>
    <cellStyle name="Text 19" xfId="19" xr:uid="{00000000-0005-0000-0000-000017000000}"/>
    <cellStyle name="Warning 20" xfId="20" xr:uid="{00000000-0005-0000-0000-000018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EEEEEE"/>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2CC"/>
      <rgbColor rgb="FF99CCFF"/>
      <rgbColor rgb="FFFF99CC"/>
      <rgbColor rgb="FFCC99FF"/>
      <rgbColor rgb="FFFFCCCC"/>
      <rgbColor rgb="FF3366FF"/>
      <rgbColor rgb="FF33CCCC"/>
      <rgbColor rgb="FF99CC00"/>
      <rgbColor rgb="FFFFCC00"/>
      <rgbColor rgb="FFE8A202"/>
      <rgbColor rgb="FFFF6600"/>
      <rgbColor rgb="FF666699"/>
      <rgbColor rgb="FF999999"/>
      <rgbColor rgb="FF003366"/>
      <rgbColor rgb="FF339966"/>
      <rgbColor rgb="FF003300"/>
      <rgbColor rgb="FF2B2B3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1"/>
  <sheetViews>
    <sheetView tabSelected="1" zoomScaleNormal="100" workbookViewId="0">
      <pane xSplit="1" ySplit="3" topLeftCell="D61" activePane="bottomRight" state="frozen"/>
      <selection pane="topRight" activeCell="B1" sqref="B1"/>
      <selection pane="bottomLeft" activeCell="A7" sqref="A7"/>
      <selection pane="bottomRight" activeCell="L55" sqref="L55:M57"/>
    </sheetView>
  </sheetViews>
  <sheetFormatPr defaultColWidth="8.625" defaultRowHeight="14.25"/>
  <cols>
    <col min="1" max="1" width="22.875" customWidth="1"/>
    <col min="2" max="2" width="26.375" customWidth="1"/>
    <col min="3" max="3" width="30" customWidth="1"/>
    <col min="4" max="4" width="37.875" customWidth="1"/>
    <col min="5" max="5" width="35.625" customWidth="1"/>
    <col min="6" max="7" width="13.3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13" t="s">
        <v>0</v>
      </c>
      <c r="B1" s="13" t="s">
        <v>1</v>
      </c>
      <c r="C1" s="13" t="s">
        <v>2</v>
      </c>
      <c r="D1" s="13" t="s">
        <v>3</v>
      </c>
      <c r="E1" s="13" t="s">
        <v>4</v>
      </c>
      <c r="F1" s="12" t="s">
        <v>5</v>
      </c>
      <c r="G1" s="14">
        <v>2020</v>
      </c>
      <c r="H1" s="12">
        <v>2021</v>
      </c>
      <c r="I1" s="12"/>
      <c r="J1" s="12"/>
      <c r="K1" s="12">
        <v>2022</v>
      </c>
      <c r="L1" s="12"/>
      <c r="M1" s="12"/>
      <c r="N1" s="12" t="s">
        <v>6</v>
      </c>
    </row>
    <row r="2" spans="1:15" ht="18" customHeight="1">
      <c r="A2" s="13"/>
      <c r="B2" s="13"/>
      <c r="C2" s="13"/>
      <c r="D2" s="13"/>
      <c r="E2" s="13"/>
      <c r="F2" s="12"/>
      <c r="G2" s="12" t="s">
        <v>7</v>
      </c>
      <c r="H2" s="12" t="s">
        <v>8</v>
      </c>
      <c r="I2" s="13" t="s">
        <v>9</v>
      </c>
      <c r="J2" s="13"/>
      <c r="K2" s="12" t="s">
        <v>8</v>
      </c>
      <c r="L2" s="13" t="s">
        <v>9</v>
      </c>
      <c r="M2" s="13"/>
      <c r="N2" s="12"/>
    </row>
    <row r="3" spans="1:15" ht="45">
      <c r="A3" s="13"/>
      <c r="B3" s="13"/>
      <c r="C3" s="13"/>
      <c r="D3" s="13"/>
      <c r="E3" s="13"/>
      <c r="F3" s="12"/>
      <c r="G3" s="12"/>
      <c r="H3" s="12"/>
      <c r="I3" s="15" t="s">
        <v>10</v>
      </c>
      <c r="J3" s="15" t="s">
        <v>11</v>
      </c>
      <c r="K3" s="12"/>
      <c r="L3" s="15" t="s">
        <v>10</v>
      </c>
      <c r="M3" s="15" t="s">
        <v>11</v>
      </c>
      <c r="N3" s="12"/>
    </row>
    <row r="4" spans="1:15" ht="25.5" customHeight="1">
      <c r="A4" s="11" t="s">
        <v>12</v>
      </c>
      <c r="B4" s="10" t="s">
        <v>13</v>
      </c>
      <c r="C4" s="17" t="s">
        <v>14</v>
      </c>
      <c r="D4" s="10" t="s">
        <v>15</v>
      </c>
      <c r="E4" s="17" t="s">
        <v>16</v>
      </c>
      <c r="F4" s="18">
        <v>0.5</v>
      </c>
      <c r="G4" s="19">
        <v>0.29749999999999999</v>
      </c>
      <c r="H4" s="20">
        <v>0.28910000000000002</v>
      </c>
      <c r="I4" s="21" t="s">
        <v>17</v>
      </c>
      <c r="J4" s="21" t="s">
        <v>17</v>
      </c>
      <c r="K4" s="119" t="s">
        <v>18</v>
      </c>
      <c r="L4" s="123" t="s">
        <v>17</v>
      </c>
      <c r="M4" s="123" t="s">
        <v>17</v>
      </c>
      <c r="N4" s="16" t="s">
        <v>19</v>
      </c>
    </row>
    <row r="5" spans="1:15" ht="30.75" customHeight="1">
      <c r="A5" s="11"/>
      <c r="B5" s="10"/>
      <c r="C5" s="17"/>
      <c r="D5" s="10"/>
      <c r="E5" s="17" t="s">
        <v>20</v>
      </c>
      <c r="F5" s="22">
        <f>31.5/79</f>
        <v>0.39873417721518989</v>
      </c>
      <c r="G5" s="23">
        <v>0.19</v>
      </c>
      <c r="H5" s="21" t="s">
        <v>17</v>
      </c>
      <c r="I5" s="24">
        <v>0.29110000000000003</v>
      </c>
      <c r="J5" s="24">
        <v>0.1012</v>
      </c>
      <c r="K5" s="121" t="s">
        <v>17</v>
      </c>
      <c r="L5" s="122">
        <v>0.25309999999999999</v>
      </c>
      <c r="M5" s="122">
        <v>0.13919999999999999</v>
      </c>
      <c r="N5" s="16" t="s">
        <v>21</v>
      </c>
    </row>
    <row r="6" spans="1:15" ht="28.5" customHeight="1">
      <c r="A6" s="11"/>
      <c r="B6" s="10"/>
      <c r="C6" s="17" t="s">
        <v>22</v>
      </c>
      <c r="D6" s="10" t="s">
        <v>23</v>
      </c>
      <c r="E6" s="17" t="s">
        <v>16</v>
      </c>
      <c r="F6" s="26" t="s">
        <v>24</v>
      </c>
      <c r="G6" s="26">
        <v>7.8</v>
      </c>
      <c r="H6" s="27">
        <v>7.2</v>
      </c>
      <c r="I6" s="27" t="s">
        <v>17</v>
      </c>
      <c r="J6" s="27" t="s">
        <v>17</v>
      </c>
      <c r="K6" s="119" t="s">
        <v>18</v>
      </c>
      <c r="L6" s="120" t="s">
        <v>17</v>
      </c>
      <c r="M6" s="120" t="s">
        <v>17</v>
      </c>
      <c r="N6" s="16" t="s">
        <v>25</v>
      </c>
    </row>
    <row r="7" spans="1:15" ht="36" customHeight="1">
      <c r="A7" s="11"/>
      <c r="B7" s="10"/>
      <c r="C7" s="17" t="s">
        <v>16</v>
      </c>
      <c r="D7" s="10"/>
      <c r="E7" s="17" t="s">
        <v>26</v>
      </c>
      <c r="F7" s="22">
        <f>31.5/79</f>
        <v>0.39873417721518989</v>
      </c>
      <c r="G7" s="23">
        <v>0.05</v>
      </c>
      <c r="H7" s="21" t="s">
        <v>27</v>
      </c>
      <c r="I7" s="24">
        <v>8.8599999999999998E-2</v>
      </c>
      <c r="J7" s="24">
        <v>3.7900000000000003E-2</v>
      </c>
      <c r="K7" s="121" t="s">
        <v>17</v>
      </c>
      <c r="L7" s="122">
        <v>0.1139</v>
      </c>
      <c r="M7" s="122">
        <v>6.3200000000000006E-2</v>
      </c>
      <c r="N7" s="16" t="s">
        <v>21</v>
      </c>
    </row>
    <row r="8" spans="1:15" ht="44.25" customHeight="1">
      <c r="A8" s="11"/>
      <c r="B8" s="10"/>
      <c r="C8" s="17" t="s">
        <v>16</v>
      </c>
      <c r="D8" s="17" t="s">
        <v>28</v>
      </c>
      <c r="E8" s="17" t="s">
        <v>29</v>
      </c>
      <c r="F8" s="22">
        <f>14/79</f>
        <v>0.17721518987341772</v>
      </c>
      <c r="G8" s="23">
        <v>0.09</v>
      </c>
      <c r="H8" s="21" t="s">
        <v>27</v>
      </c>
      <c r="I8" s="28">
        <v>0.1139</v>
      </c>
      <c r="J8" s="24">
        <v>2.53E-2</v>
      </c>
      <c r="K8" s="121" t="s">
        <v>17</v>
      </c>
      <c r="L8" s="122">
        <v>0.1139</v>
      </c>
      <c r="M8" s="122">
        <v>2.53E-2</v>
      </c>
      <c r="N8" s="16" t="s">
        <v>21</v>
      </c>
      <c r="O8" s="29"/>
    </row>
    <row r="9" spans="1:15" ht="45" customHeight="1">
      <c r="A9" s="11"/>
      <c r="B9" s="10" t="s">
        <v>30</v>
      </c>
      <c r="C9" s="17" t="s">
        <v>31</v>
      </c>
      <c r="D9" s="10" t="s">
        <v>32</v>
      </c>
      <c r="E9" s="17" t="s">
        <v>16</v>
      </c>
      <c r="F9" s="22">
        <f>191/383</f>
        <v>0.49869451697127937</v>
      </c>
      <c r="G9" s="30">
        <v>0.01</v>
      </c>
      <c r="H9" s="20" t="s">
        <v>18</v>
      </c>
      <c r="I9" s="21" t="s">
        <v>27</v>
      </c>
      <c r="J9" s="21" t="s">
        <v>27</v>
      </c>
      <c r="K9" s="119" t="s">
        <v>18</v>
      </c>
      <c r="L9" s="123" t="s">
        <v>17</v>
      </c>
      <c r="M9" s="123" t="s">
        <v>17</v>
      </c>
      <c r="N9" s="16" t="s">
        <v>33</v>
      </c>
    </row>
    <row r="10" spans="1:15" ht="65.25" customHeight="1">
      <c r="A10" s="11"/>
      <c r="B10" s="10"/>
      <c r="C10" s="17" t="s">
        <v>16</v>
      </c>
      <c r="D10" s="10"/>
      <c r="E10" s="17" t="s">
        <v>34</v>
      </c>
      <c r="F10" s="22">
        <f>79/79</f>
        <v>1</v>
      </c>
      <c r="G10" s="23">
        <v>0.3</v>
      </c>
      <c r="H10" s="21" t="s">
        <v>27</v>
      </c>
      <c r="I10" s="24">
        <v>0.48099999999999998</v>
      </c>
      <c r="J10" s="24">
        <v>7.5899999999999995E-2</v>
      </c>
      <c r="K10" s="121" t="s">
        <v>17</v>
      </c>
      <c r="L10" s="122">
        <v>0.36699999999999999</v>
      </c>
      <c r="M10" s="122">
        <v>0.1139</v>
      </c>
      <c r="N10" s="16" t="s">
        <v>21</v>
      </c>
    </row>
    <row r="11" spans="1:15" ht="105.75" customHeight="1">
      <c r="A11" s="11"/>
      <c r="B11" s="10"/>
      <c r="C11" s="17" t="s">
        <v>16</v>
      </c>
      <c r="D11" s="17" t="s">
        <v>35</v>
      </c>
      <c r="E11" s="17" t="s">
        <v>36</v>
      </c>
      <c r="F11" s="22">
        <f>79/79</f>
        <v>1</v>
      </c>
      <c r="G11" s="31">
        <v>0.1</v>
      </c>
      <c r="H11" s="21" t="s">
        <v>27</v>
      </c>
      <c r="I11" s="24">
        <v>0.1139</v>
      </c>
      <c r="J11" s="24">
        <v>5.0599999999999999E-2</v>
      </c>
      <c r="K11" s="121" t="s">
        <v>17</v>
      </c>
      <c r="L11" s="122">
        <v>0.1139</v>
      </c>
      <c r="M11" s="122">
        <v>7.5899999999999995E-2</v>
      </c>
      <c r="N11" s="16" t="s">
        <v>21</v>
      </c>
      <c r="O11" s="32"/>
    </row>
    <row r="12" spans="1:15" ht="71.25" customHeight="1">
      <c r="A12" s="11"/>
      <c r="B12" s="10"/>
      <c r="C12" s="17" t="s">
        <v>16</v>
      </c>
      <c r="D12" s="17" t="s">
        <v>37</v>
      </c>
      <c r="E12" s="17" t="s">
        <v>38</v>
      </c>
      <c r="F12" s="9">
        <f>55/79</f>
        <v>0.69620253164556967</v>
      </c>
      <c r="G12" s="31">
        <v>0.52</v>
      </c>
      <c r="H12" s="21" t="s">
        <v>27</v>
      </c>
      <c r="I12" s="24">
        <v>0.59489999999999998</v>
      </c>
      <c r="J12" s="24">
        <v>0.1012</v>
      </c>
      <c r="K12" s="121" t="s">
        <v>17</v>
      </c>
      <c r="L12" s="124" t="s">
        <v>39</v>
      </c>
      <c r="M12" s="124" t="s">
        <v>40</v>
      </c>
      <c r="N12" s="10" t="s">
        <v>21</v>
      </c>
    </row>
    <row r="13" spans="1:15" ht="108" customHeight="1">
      <c r="A13" s="11"/>
      <c r="B13" s="10"/>
      <c r="C13" s="17" t="s">
        <v>16</v>
      </c>
      <c r="D13" s="17" t="s">
        <v>41</v>
      </c>
      <c r="E13" s="17" t="s">
        <v>42</v>
      </c>
      <c r="F13" s="9"/>
      <c r="G13" s="31">
        <v>0.27</v>
      </c>
      <c r="H13" s="21" t="s">
        <v>27</v>
      </c>
      <c r="I13" s="24">
        <v>0.37969999999999998</v>
      </c>
      <c r="J13" s="24">
        <v>1.26E-2</v>
      </c>
      <c r="K13" s="121" t="s">
        <v>17</v>
      </c>
      <c r="L13" s="124"/>
      <c r="M13" s="124"/>
      <c r="N13" s="10"/>
    </row>
    <row r="14" spans="1:15">
      <c r="A14" s="33"/>
      <c r="B14" s="8"/>
      <c r="C14" s="8"/>
      <c r="D14" s="8"/>
      <c r="E14" s="8"/>
      <c r="F14" s="8"/>
      <c r="G14" s="8"/>
      <c r="H14" s="8"/>
      <c r="I14" s="8"/>
      <c r="J14" s="8"/>
      <c r="K14" s="8"/>
      <c r="L14" s="8"/>
      <c r="M14" s="8"/>
      <c r="N14" s="8"/>
    </row>
    <row r="15" spans="1:15" ht="45" customHeight="1">
      <c r="A15" s="11" t="s">
        <v>43</v>
      </c>
      <c r="B15" s="10" t="s">
        <v>44</v>
      </c>
      <c r="C15" s="17" t="s">
        <v>45</v>
      </c>
      <c r="D15" s="10" t="s">
        <v>46</v>
      </c>
      <c r="E15" s="17" t="s">
        <v>16</v>
      </c>
      <c r="F15" s="26" t="s">
        <v>47</v>
      </c>
      <c r="G15" s="34" t="s">
        <v>48</v>
      </c>
      <c r="H15" s="27" t="s">
        <v>49</v>
      </c>
      <c r="I15" s="27" t="s">
        <v>27</v>
      </c>
      <c r="J15" s="27" t="s">
        <v>27</v>
      </c>
      <c r="K15" s="120" t="s">
        <v>49</v>
      </c>
      <c r="L15" s="120" t="s">
        <v>17</v>
      </c>
      <c r="M15" s="120" t="s">
        <v>17</v>
      </c>
      <c r="N15" s="16" t="s">
        <v>50</v>
      </c>
    </row>
    <row r="16" spans="1:15" ht="75.75" customHeight="1">
      <c r="A16" s="11"/>
      <c r="B16" s="10"/>
      <c r="C16" s="17" t="s">
        <v>16</v>
      </c>
      <c r="D16" s="10"/>
      <c r="E16" s="17" t="s">
        <v>51</v>
      </c>
      <c r="F16" s="22">
        <v>0.4</v>
      </c>
      <c r="G16" s="22">
        <v>0.16</v>
      </c>
      <c r="H16" s="35" t="s">
        <v>17</v>
      </c>
      <c r="I16" s="35">
        <v>0.24049999999999999</v>
      </c>
      <c r="J16" s="35">
        <v>0.15179999999999999</v>
      </c>
      <c r="K16" s="125" t="s">
        <v>17</v>
      </c>
      <c r="L16" s="122">
        <v>0.27839999999999998</v>
      </c>
      <c r="M16" s="122">
        <v>0.1898</v>
      </c>
      <c r="N16" s="16" t="s">
        <v>21</v>
      </c>
    </row>
    <row r="17" spans="1:14" ht="29.1" customHeight="1">
      <c r="A17" s="11"/>
      <c r="B17" s="10" t="s">
        <v>52</v>
      </c>
      <c r="C17" s="17" t="s">
        <v>53</v>
      </c>
      <c r="D17" s="10" t="s">
        <v>54</v>
      </c>
      <c r="E17" s="17" t="s">
        <v>16</v>
      </c>
      <c r="F17" s="26">
        <v>7.42</v>
      </c>
      <c r="G17" s="34" t="s">
        <v>55</v>
      </c>
      <c r="H17" s="36" t="s">
        <v>56</v>
      </c>
      <c r="I17" s="27" t="s">
        <v>17</v>
      </c>
      <c r="J17" s="27" t="s">
        <v>17</v>
      </c>
      <c r="K17" s="126" t="s">
        <v>18</v>
      </c>
      <c r="L17" s="123" t="s">
        <v>17</v>
      </c>
      <c r="M17" s="123" t="s">
        <v>17</v>
      </c>
      <c r="N17" s="16" t="s">
        <v>57</v>
      </c>
    </row>
    <row r="18" spans="1:14" ht="41.25" customHeight="1">
      <c r="A18" s="11"/>
      <c r="B18" s="10"/>
      <c r="C18" s="17" t="s">
        <v>16</v>
      </c>
      <c r="D18" s="10"/>
      <c r="E18" s="17" t="s">
        <v>58</v>
      </c>
      <c r="F18" s="22">
        <f>31.5/79</f>
        <v>0.39873417721518989</v>
      </c>
      <c r="G18" s="31">
        <v>0.1</v>
      </c>
      <c r="H18" s="36" t="s">
        <v>27</v>
      </c>
      <c r="I18" s="24">
        <v>0.1012</v>
      </c>
      <c r="J18" s="24">
        <v>7.5899999999999995E-2</v>
      </c>
      <c r="K18" s="127" t="s">
        <v>17</v>
      </c>
      <c r="L18" s="122">
        <v>0.1265</v>
      </c>
      <c r="M18" s="122">
        <v>8.8599999999999998E-2</v>
      </c>
      <c r="N18" s="16" t="s">
        <v>21</v>
      </c>
    </row>
    <row r="19" spans="1:14">
      <c r="A19" s="33"/>
      <c r="B19" s="8"/>
      <c r="C19" s="8"/>
      <c r="D19" s="8"/>
      <c r="E19" s="8"/>
      <c r="F19" s="8"/>
      <c r="G19" s="8"/>
      <c r="H19" s="8"/>
      <c r="I19" s="8"/>
      <c r="J19" s="8"/>
      <c r="K19" s="8"/>
      <c r="L19" s="8"/>
      <c r="M19" s="8"/>
      <c r="N19" s="8"/>
    </row>
    <row r="20" spans="1:14" ht="27" customHeight="1">
      <c r="A20" s="11" t="s">
        <v>59</v>
      </c>
      <c r="B20" s="10" t="s">
        <v>60</v>
      </c>
      <c r="C20" s="17" t="s">
        <v>61</v>
      </c>
      <c r="D20" s="10" t="s">
        <v>62</v>
      </c>
      <c r="E20" s="17" t="s">
        <v>16</v>
      </c>
      <c r="F20" s="18"/>
      <c r="G20" s="37" t="s">
        <v>18</v>
      </c>
      <c r="H20" s="36" t="s">
        <v>18</v>
      </c>
      <c r="I20" s="27" t="s">
        <v>17</v>
      </c>
      <c r="J20" s="27" t="s">
        <v>17</v>
      </c>
      <c r="K20" s="16" t="s">
        <v>18</v>
      </c>
      <c r="L20" s="25" t="s">
        <v>17</v>
      </c>
      <c r="M20" s="25" t="s">
        <v>17</v>
      </c>
      <c r="N20" s="16"/>
    </row>
    <row r="21" spans="1:14" ht="27.75" customHeight="1">
      <c r="A21" s="11"/>
      <c r="B21" s="10"/>
      <c r="C21" s="17" t="s">
        <v>63</v>
      </c>
      <c r="D21" s="10"/>
      <c r="E21" s="17" t="s">
        <v>16</v>
      </c>
      <c r="F21" s="18"/>
      <c r="G21" s="37" t="s">
        <v>18</v>
      </c>
      <c r="H21" s="36" t="s">
        <v>18</v>
      </c>
      <c r="I21" s="27" t="s">
        <v>17</v>
      </c>
      <c r="J21" s="27" t="s">
        <v>17</v>
      </c>
      <c r="K21" s="16" t="s">
        <v>18</v>
      </c>
      <c r="L21" s="25" t="s">
        <v>17</v>
      </c>
      <c r="M21" s="25" t="s">
        <v>17</v>
      </c>
      <c r="N21" s="16"/>
    </row>
    <row r="22" spans="1:14" ht="33" customHeight="1">
      <c r="A22" s="11"/>
      <c r="B22" s="10"/>
      <c r="C22" s="17" t="s">
        <v>16</v>
      </c>
      <c r="D22" s="10"/>
      <c r="E22" s="17" t="s">
        <v>64</v>
      </c>
      <c r="F22" s="22" t="s">
        <v>65</v>
      </c>
      <c r="G22" s="31">
        <v>0.06</v>
      </c>
      <c r="H22" s="21" t="s">
        <v>27</v>
      </c>
      <c r="I22" s="24">
        <v>0.1898</v>
      </c>
      <c r="J22" s="24">
        <v>8.8599999999999998E-2</v>
      </c>
      <c r="K22" s="121" t="s">
        <v>17</v>
      </c>
      <c r="L22" s="122">
        <v>0.25309999999999999</v>
      </c>
      <c r="M22" s="122">
        <v>0.15179999999999999</v>
      </c>
      <c r="N22" s="16" t="s">
        <v>21</v>
      </c>
    </row>
    <row r="23" spans="1:14" ht="47.25" customHeight="1">
      <c r="A23" s="11"/>
      <c r="B23" s="10"/>
      <c r="C23" s="17" t="s">
        <v>16</v>
      </c>
      <c r="D23" s="17" t="s">
        <v>66</v>
      </c>
      <c r="E23" s="17" t="s">
        <v>67</v>
      </c>
      <c r="F23" s="22">
        <v>0.01</v>
      </c>
      <c r="G23" s="31">
        <v>0.01</v>
      </c>
      <c r="H23" s="21" t="s">
        <v>27</v>
      </c>
      <c r="I23" s="24">
        <v>1.26E-2</v>
      </c>
      <c r="J23" s="24">
        <v>1.26E-2</v>
      </c>
      <c r="K23" s="121" t="s">
        <v>17</v>
      </c>
      <c r="L23" s="122">
        <v>1.26E-2</v>
      </c>
      <c r="M23" s="122">
        <v>1.26E-2</v>
      </c>
      <c r="N23" s="16" t="s">
        <v>21</v>
      </c>
    </row>
    <row r="24" spans="1:14" ht="28.5" customHeight="1">
      <c r="A24" s="11"/>
      <c r="B24" s="10" t="s">
        <v>68</v>
      </c>
      <c r="C24" s="17" t="s">
        <v>69</v>
      </c>
      <c r="D24" s="10" t="s">
        <v>70</v>
      </c>
      <c r="E24" s="17" t="s">
        <v>16</v>
      </c>
      <c r="F24" s="38" t="s">
        <v>71</v>
      </c>
      <c r="G24" s="34">
        <v>0.17580000000000001</v>
      </c>
      <c r="H24" s="39">
        <v>0.1205</v>
      </c>
      <c r="I24" s="27" t="s">
        <v>17</v>
      </c>
      <c r="J24" s="27" t="s">
        <v>17</v>
      </c>
      <c r="K24" s="126" t="s">
        <v>18</v>
      </c>
      <c r="L24" s="123" t="s">
        <v>17</v>
      </c>
      <c r="M24" s="123" t="s">
        <v>17</v>
      </c>
      <c r="N24" s="16" t="s">
        <v>57</v>
      </c>
    </row>
    <row r="25" spans="1:14" ht="58.5" customHeight="1">
      <c r="A25" s="11"/>
      <c r="B25" s="10"/>
      <c r="C25" s="17"/>
      <c r="D25" s="10"/>
      <c r="E25" s="17" t="s">
        <v>72</v>
      </c>
      <c r="F25" s="40">
        <f>10/79</f>
        <v>0.12658227848101267</v>
      </c>
      <c r="G25" s="31">
        <v>0.16</v>
      </c>
      <c r="H25" s="21" t="s">
        <v>27</v>
      </c>
      <c r="I25" s="28">
        <v>0.20250000000000001</v>
      </c>
      <c r="J25" s="28">
        <v>0.1265</v>
      </c>
      <c r="K25" s="121" t="s">
        <v>17</v>
      </c>
      <c r="L25" s="128">
        <v>0.2278</v>
      </c>
      <c r="M25" s="128">
        <v>0.13919999999999999</v>
      </c>
      <c r="N25" s="16" t="s">
        <v>21</v>
      </c>
    </row>
    <row r="26" spans="1:14" ht="28.5" customHeight="1">
      <c r="A26" s="11"/>
      <c r="B26" s="10"/>
      <c r="C26" s="37" t="s">
        <v>73</v>
      </c>
      <c r="D26" s="10" t="s">
        <v>74</v>
      </c>
      <c r="E26" s="17"/>
      <c r="F26" s="38" t="s">
        <v>75</v>
      </c>
      <c r="G26" s="34">
        <v>2.2999999999999998</v>
      </c>
      <c r="H26" s="21">
        <v>1.9790000000000001</v>
      </c>
      <c r="I26" s="27" t="s">
        <v>17</v>
      </c>
      <c r="J26" s="27" t="s">
        <v>17</v>
      </c>
      <c r="K26" s="126" t="s">
        <v>18</v>
      </c>
      <c r="L26" s="123" t="s">
        <v>17</v>
      </c>
      <c r="M26" s="123" t="s">
        <v>17</v>
      </c>
      <c r="N26" s="16" t="s">
        <v>57</v>
      </c>
    </row>
    <row r="27" spans="1:14" ht="35.25" customHeight="1">
      <c r="A27" s="11"/>
      <c r="B27" s="10"/>
      <c r="C27" s="17"/>
      <c r="D27" s="10"/>
      <c r="E27" s="17" t="s">
        <v>76</v>
      </c>
      <c r="F27" s="22">
        <v>0.1</v>
      </c>
      <c r="G27" s="31">
        <v>0.03</v>
      </c>
      <c r="H27" s="21" t="s">
        <v>27</v>
      </c>
      <c r="I27" s="24">
        <v>0.1139</v>
      </c>
      <c r="J27" s="24">
        <v>0.1139</v>
      </c>
      <c r="K27" s="121" t="s">
        <v>17</v>
      </c>
      <c r="L27" s="122">
        <v>0.1139</v>
      </c>
      <c r="M27" s="122">
        <v>0.1139</v>
      </c>
      <c r="N27" s="16" t="s">
        <v>21</v>
      </c>
    </row>
    <row r="28" spans="1:14" ht="33" customHeight="1">
      <c r="A28" s="11"/>
      <c r="B28" s="10"/>
      <c r="C28" s="37" t="s">
        <v>77</v>
      </c>
      <c r="D28" s="7" t="s">
        <v>78</v>
      </c>
      <c r="E28" s="37" t="s">
        <v>16</v>
      </c>
      <c r="F28" s="38" t="s">
        <v>79</v>
      </c>
      <c r="G28" s="37" t="s">
        <v>80</v>
      </c>
      <c r="H28" s="36" t="s">
        <v>81</v>
      </c>
      <c r="I28" s="41" t="s">
        <v>17</v>
      </c>
      <c r="J28" s="41" t="s">
        <v>17</v>
      </c>
      <c r="K28" s="126" t="s">
        <v>82</v>
      </c>
      <c r="L28" s="123" t="s">
        <v>17</v>
      </c>
      <c r="M28" s="123" t="s">
        <v>17</v>
      </c>
      <c r="N28" s="16" t="s">
        <v>83</v>
      </c>
    </row>
    <row r="29" spans="1:14" ht="44.25" customHeight="1">
      <c r="A29" s="11"/>
      <c r="B29" s="10"/>
      <c r="C29" s="37" t="s">
        <v>84</v>
      </c>
      <c r="D29" s="7"/>
      <c r="E29" s="10" t="s">
        <v>85</v>
      </c>
      <c r="F29" s="10"/>
      <c r="G29" s="10"/>
      <c r="H29" s="10"/>
      <c r="I29" s="10"/>
      <c r="J29" s="10"/>
      <c r="K29" s="10"/>
      <c r="L29" s="10"/>
      <c r="M29" s="10"/>
      <c r="N29" s="10"/>
    </row>
    <row r="30" spans="1:14" ht="32.25" customHeight="1">
      <c r="A30" s="11"/>
      <c r="B30" s="10"/>
      <c r="C30" s="42" t="s">
        <v>16</v>
      </c>
      <c r="D30" s="7"/>
      <c r="E30" s="42" t="s">
        <v>86</v>
      </c>
      <c r="F30" s="43">
        <f>40/79</f>
        <v>0.50632911392405067</v>
      </c>
      <c r="G30" s="44">
        <v>0.09</v>
      </c>
      <c r="H30" s="45" t="s">
        <v>17</v>
      </c>
      <c r="I30" s="46">
        <v>0.41770000000000002</v>
      </c>
      <c r="J30" s="46">
        <v>0.35439999999999999</v>
      </c>
      <c r="K30" s="129" t="s">
        <v>17</v>
      </c>
      <c r="L30" s="130">
        <v>0.49359999999999998</v>
      </c>
      <c r="M30" s="130">
        <v>0.443</v>
      </c>
      <c r="N30" s="47" t="s">
        <v>87</v>
      </c>
    </row>
    <row r="31" spans="1:14">
      <c r="A31" s="48"/>
      <c r="B31" s="8"/>
      <c r="C31" s="8"/>
      <c r="D31" s="8"/>
      <c r="E31" s="8"/>
      <c r="F31" s="8"/>
      <c r="G31" s="8"/>
      <c r="H31" s="8"/>
      <c r="I31" s="8"/>
      <c r="J31" s="8"/>
      <c r="K31" s="8"/>
      <c r="L31" s="8"/>
      <c r="M31" s="8"/>
      <c r="N31" s="8"/>
    </row>
    <row r="32" spans="1:14" ht="28.5" customHeight="1">
      <c r="A32" s="6" t="s">
        <v>88</v>
      </c>
      <c r="B32" s="10" t="s">
        <v>89</v>
      </c>
      <c r="C32" s="49" t="s">
        <v>90</v>
      </c>
      <c r="D32" s="10" t="s">
        <v>91</v>
      </c>
      <c r="E32" s="50" t="s">
        <v>16</v>
      </c>
      <c r="F32" s="51">
        <v>0.746</v>
      </c>
      <c r="G32" s="37" t="s">
        <v>18</v>
      </c>
      <c r="H32" s="36" t="s">
        <v>18</v>
      </c>
      <c r="I32" s="52" t="s">
        <v>17</v>
      </c>
      <c r="J32" s="52" t="s">
        <v>17</v>
      </c>
      <c r="K32" s="126" t="s">
        <v>18</v>
      </c>
      <c r="L32" s="131" t="s">
        <v>17</v>
      </c>
      <c r="M32" s="131" t="s">
        <v>17</v>
      </c>
      <c r="N32" s="50" t="s">
        <v>92</v>
      </c>
    </row>
    <row r="33" spans="1:14" ht="33" customHeight="1">
      <c r="A33" s="6"/>
      <c r="B33" s="10"/>
      <c r="C33" s="17" t="s">
        <v>16</v>
      </c>
      <c r="D33" s="10"/>
      <c r="E33" s="17" t="s">
        <v>93</v>
      </c>
      <c r="F33" s="22">
        <f>40/79</f>
        <v>0.50632911392405067</v>
      </c>
      <c r="G33" s="31">
        <v>0.14000000000000001</v>
      </c>
      <c r="H33" s="21" t="s">
        <v>17</v>
      </c>
      <c r="I33" s="24">
        <v>0.1898</v>
      </c>
      <c r="J33" s="24">
        <v>2.53E-2</v>
      </c>
      <c r="K33" s="123" t="s">
        <v>17</v>
      </c>
      <c r="L33" s="122">
        <v>0.20250000000000001</v>
      </c>
      <c r="M33" s="122">
        <v>0.1012</v>
      </c>
      <c r="N33" s="16" t="s">
        <v>21</v>
      </c>
    </row>
    <row r="34" spans="1:14" ht="36" customHeight="1">
      <c r="A34" s="6"/>
      <c r="B34" s="10"/>
      <c r="C34" s="17" t="s">
        <v>94</v>
      </c>
      <c r="D34" s="10"/>
      <c r="E34" s="17" t="s">
        <v>16</v>
      </c>
      <c r="F34" s="18">
        <v>0.24</v>
      </c>
      <c r="G34" s="31">
        <v>4.5499999999999999E-2</v>
      </c>
      <c r="H34" s="36" t="s">
        <v>18</v>
      </c>
      <c r="I34" s="21" t="s">
        <v>17</v>
      </c>
      <c r="J34" s="21" t="s">
        <v>17</v>
      </c>
      <c r="K34" s="126" t="s">
        <v>18</v>
      </c>
      <c r="L34" s="123" t="s">
        <v>17</v>
      </c>
      <c r="M34" s="123" t="s">
        <v>17</v>
      </c>
      <c r="N34" s="16" t="s">
        <v>95</v>
      </c>
    </row>
    <row r="35" spans="1:14" ht="39.75" customHeight="1">
      <c r="A35" s="6"/>
      <c r="B35" s="10"/>
      <c r="C35" s="17" t="s">
        <v>16</v>
      </c>
      <c r="D35" s="10"/>
      <c r="E35" s="17" t="s">
        <v>96</v>
      </c>
      <c r="F35" s="22">
        <f>40/79</f>
        <v>0.50632911392405067</v>
      </c>
      <c r="G35" s="31">
        <v>0.19</v>
      </c>
      <c r="H35" s="21" t="s">
        <v>17</v>
      </c>
      <c r="I35" s="24">
        <v>0.2278</v>
      </c>
      <c r="J35" s="24">
        <v>2.53E-2</v>
      </c>
      <c r="K35" s="123" t="s">
        <v>17</v>
      </c>
      <c r="L35" s="122">
        <v>0.25309999999999999</v>
      </c>
      <c r="M35" s="122">
        <v>7.5899999999999995E-2</v>
      </c>
      <c r="N35" s="16" t="s">
        <v>21</v>
      </c>
    </row>
    <row r="36" spans="1:14" ht="47.25" customHeight="1">
      <c r="A36" s="6"/>
      <c r="B36" s="10"/>
      <c r="C36" s="17" t="s">
        <v>97</v>
      </c>
      <c r="D36" s="10"/>
      <c r="E36" s="17" t="s">
        <v>16</v>
      </c>
      <c r="F36" s="26">
        <v>132</v>
      </c>
      <c r="G36" s="34">
        <v>136</v>
      </c>
      <c r="H36" s="36">
        <v>136</v>
      </c>
      <c r="I36" s="21" t="s">
        <v>17</v>
      </c>
      <c r="J36" s="21" t="s">
        <v>17</v>
      </c>
      <c r="K36" s="126">
        <v>136</v>
      </c>
      <c r="L36" s="123" t="s">
        <v>17</v>
      </c>
      <c r="M36" s="123" t="s">
        <v>17</v>
      </c>
      <c r="N36" s="16" t="s">
        <v>98</v>
      </c>
    </row>
    <row r="37" spans="1:14" ht="48" customHeight="1">
      <c r="A37" s="6"/>
      <c r="B37" s="10"/>
      <c r="C37" s="17" t="s">
        <v>16</v>
      </c>
      <c r="D37" s="10"/>
      <c r="E37" s="37" t="s">
        <v>99</v>
      </c>
      <c r="F37" s="18">
        <v>0.2</v>
      </c>
      <c r="G37" s="31">
        <v>0.14000000000000001</v>
      </c>
      <c r="H37" s="21" t="s">
        <v>17</v>
      </c>
      <c r="I37" s="41">
        <v>0.1139</v>
      </c>
      <c r="J37" s="41">
        <v>2.53E-2</v>
      </c>
      <c r="K37" s="123" t="s">
        <v>17</v>
      </c>
      <c r="L37" s="132">
        <v>0.15179999999999999</v>
      </c>
      <c r="M37" s="132">
        <v>2.53E-2</v>
      </c>
      <c r="N37" s="16" t="s">
        <v>21</v>
      </c>
    </row>
    <row r="38" spans="1:14" ht="31.5" customHeight="1">
      <c r="A38" s="6"/>
      <c r="B38" s="10"/>
      <c r="C38" s="17" t="s">
        <v>100</v>
      </c>
      <c r="D38" s="10" t="s">
        <v>101</v>
      </c>
      <c r="E38" s="17" t="s">
        <v>16</v>
      </c>
      <c r="F38" s="53">
        <v>0.44</v>
      </c>
      <c r="G38" s="30">
        <v>9.0899999999999995E-2</v>
      </c>
      <c r="H38" s="54">
        <v>9.0899999999999995E-2</v>
      </c>
      <c r="I38" s="21" t="s">
        <v>17</v>
      </c>
      <c r="J38" s="21" t="s">
        <v>17</v>
      </c>
      <c r="K38" s="132">
        <v>9.0899999999999995E-2</v>
      </c>
      <c r="L38" s="123" t="s">
        <v>17</v>
      </c>
      <c r="M38" s="123" t="s">
        <v>17</v>
      </c>
      <c r="N38" s="16" t="s">
        <v>95</v>
      </c>
    </row>
    <row r="39" spans="1:14" ht="32.25" customHeight="1">
      <c r="A39" s="6"/>
      <c r="B39" s="10"/>
      <c r="C39" s="17" t="s">
        <v>102</v>
      </c>
      <c r="D39" s="10"/>
      <c r="E39" s="17" t="s">
        <v>16</v>
      </c>
      <c r="F39" s="53">
        <v>0.35</v>
      </c>
      <c r="G39" s="31">
        <v>0.14549999999999999</v>
      </c>
      <c r="H39" s="54" t="s">
        <v>103</v>
      </c>
      <c r="I39" s="21" t="s">
        <v>17</v>
      </c>
      <c r="J39" s="21" t="s">
        <v>17</v>
      </c>
      <c r="K39" s="133" t="s">
        <v>103</v>
      </c>
      <c r="L39" s="123" t="s">
        <v>17</v>
      </c>
      <c r="M39" s="123" t="s">
        <v>17</v>
      </c>
      <c r="N39" s="16" t="s">
        <v>104</v>
      </c>
    </row>
    <row r="40" spans="1:14" ht="47.25" customHeight="1">
      <c r="A40" s="6"/>
      <c r="B40" s="10"/>
      <c r="C40" s="17" t="s">
        <v>16</v>
      </c>
      <c r="D40" s="10"/>
      <c r="E40" s="17" t="s">
        <v>105</v>
      </c>
      <c r="F40" s="22">
        <f>28/79</f>
        <v>0.35443037974683544</v>
      </c>
      <c r="G40" s="31">
        <v>0.25</v>
      </c>
      <c r="H40" s="21" t="s">
        <v>17</v>
      </c>
      <c r="I40" s="24">
        <v>0.24049999999999999</v>
      </c>
      <c r="J40" s="24">
        <v>2.53E-2</v>
      </c>
      <c r="K40" s="123" t="s">
        <v>17</v>
      </c>
      <c r="L40" s="122">
        <v>0.1898</v>
      </c>
      <c r="M40" s="122">
        <v>6.3200000000000006E-2</v>
      </c>
      <c r="N40" s="16" t="s">
        <v>21</v>
      </c>
    </row>
    <row r="41" spans="1:14" ht="28.5" customHeight="1">
      <c r="A41" s="6"/>
      <c r="B41" s="10" t="s">
        <v>106</v>
      </c>
      <c r="C41" s="17" t="s">
        <v>107</v>
      </c>
      <c r="D41" s="10" t="s">
        <v>108</v>
      </c>
      <c r="E41" s="17" t="s">
        <v>16</v>
      </c>
      <c r="F41" s="55" t="s">
        <v>109</v>
      </c>
      <c r="G41" s="56" t="s">
        <v>110</v>
      </c>
      <c r="H41" s="57" t="s">
        <v>111</v>
      </c>
      <c r="I41" s="39" t="s">
        <v>17</v>
      </c>
      <c r="J41" s="21" t="s">
        <v>17</v>
      </c>
      <c r="K41" s="126" t="s">
        <v>18</v>
      </c>
      <c r="L41" s="123" t="s">
        <v>17</v>
      </c>
      <c r="M41" s="123" t="s">
        <v>17</v>
      </c>
      <c r="N41" s="16" t="s">
        <v>112</v>
      </c>
    </row>
    <row r="42" spans="1:14" ht="27" customHeight="1">
      <c r="A42" s="6"/>
      <c r="B42" s="10"/>
      <c r="C42" s="17" t="s">
        <v>113</v>
      </c>
      <c r="D42" s="10"/>
      <c r="E42" s="17" t="s">
        <v>16</v>
      </c>
      <c r="F42" s="55" t="s">
        <v>114</v>
      </c>
      <c r="G42" s="58">
        <v>1478376</v>
      </c>
      <c r="H42" s="59">
        <v>688777</v>
      </c>
      <c r="I42" s="21" t="s">
        <v>17</v>
      </c>
      <c r="J42" s="21" t="s">
        <v>17</v>
      </c>
      <c r="K42" s="126" t="s">
        <v>18</v>
      </c>
      <c r="L42" s="123" t="s">
        <v>17</v>
      </c>
      <c r="M42" s="123" t="s">
        <v>17</v>
      </c>
      <c r="N42" s="16" t="s">
        <v>112</v>
      </c>
    </row>
    <row r="43" spans="1:14" ht="34.5" customHeight="1">
      <c r="A43" s="6"/>
      <c r="B43" s="10"/>
      <c r="C43" s="17" t="s">
        <v>16</v>
      </c>
      <c r="D43" s="10"/>
      <c r="E43" s="17" t="s">
        <v>115</v>
      </c>
      <c r="F43" s="22">
        <f>40/79</f>
        <v>0.50632911392405067</v>
      </c>
      <c r="G43" s="60">
        <v>0.81</v>
      </c>
      <c r="H43" s="21" t="s">
        <v>17</v>
      </c>
      <c r="I43" s="24">
        <v>0.97460000000000002</v>
      </c>
      <c r="J43" s="24">
        <v>6.3200000000000006E-2</v>
      </c>
      <c r="K43" s="123" t="s">
        <v>17</v>
      </c>
      <c r="L43" s="122">
        <v>0.93669999999999998</v>
      </c>
      <c r="M43" s="122">
        <v>0.29110000000000003</v>
      </c>
      <c r="N43" s="16" t="s">
        <v>21</v>
      </c>
    </row>
    <row r="44" spans="1:14" ht="34.35" customHeight="1">
      <c r="A44" s="6"/>
      <c r="B44" s="10"/>
      <c r="C44" s="17" t="s">
        <v>116</v>
      </c>
      <c r="D44" s="10" t="s">
        <v>117</v>
      </c>
      <c r="E44" s="17" t="s">
        <v>16</v>
      </c>
      <c r="F44" s="61" t="s">
        <v>118</v>
      </c>
      <c r="G44" s="62" t="s">
        <v>119</v>
      </c>
      <c r="H44" s="63" t="s">
        <v>119</v>
      </c>
      <c r="I44" s="21" t="s">
        <v>17</v>
      </c>
      <c r="J44" s="21" t="s">
        <v>17</v>
      </c>
      <c r="K44" s="126" t="s">
        <v>18</v>
      </c>
      <c r="L44" s="123" t="s">
        <v>17</v>
      </c>
      <c r="M44" s="123" t="s">
        <v>17</v>
      </c>
      <c r="N44" s="16" t="s">
        <v>120</v>
      </c>
    </row>
    <row r="45" spans="1:14" ht="33" customHeight="1">
      <c r="A45" s="6"/>
      <c r="B45" s="10"/>
      <c r="C45" s="17" t="s">
        <v>16</v>
      </c>
      <c r="D45" s="10"/>
      <c r="E45" s="17" t="s">
        <v>121</v>
      </c>
      <c r="F45" s="22">
        <f>25/79</f>
        <v>0.31645569620253167</v>
      </c>
      <c r="G45" s="31">
        <v>0.28000000000000003</v>
      </c>
      <c r="H45" s="21" t="s">
        <v>17</v>
      </c>
      <c r="I45" s="24">
        <v>0.37969999999999998</v>
      </c>
      <c r="J45" s="24">
        <v>3.7900000000000003E-2</v>
      </c>
      <c r="K45" s="123" t="s">
        <v>17</v>
      </c>
      <c r="L45" s="122">
        <v>0.39240000000000003</v>
      </c>
      <c r="M45" s="122">
        <v>0.1265</v>
      </c>
      <c r="N45" s="16" t="s">
        <v>21</v>
      </c>
    </row>
    <row r="46" spans="1:14" ht="36" customHeight="1">
      <c r="A46" s="6"/>
      <c r="B46" s="10"/>
      <c r="C46" s="17" t="s">
        <v>16</v>
      </c>
      <c r="D46" s="17" t="s">
        <v>122</v>
      </c>
      <c r="E46" s="17" t="s">
        <v>123</v>
      </c>
      <c r="F46" s="22">
        <f>13/79</f>
        <v>0.16455696202531644</v>
      </c>
      <c r="G46" s="31">
        <v>6.3E-2</v>
      </c>
      <c r="H46" s="21" t="s">
        <v>17</v>
      </c>
      <c r="I46" s="24">
        <v>0.15179999999999999</v>
      </c>
      <c r="J46" s="24">
        <v>1.26E-2</v>
      </c>
      <c r="K46" s="123" t="s">
        <v>17</v>
      </c>
      <c r="L46" s="122">
        <v>0.1265</v>
      </c>
      <c r="M46" s="122">
        <v>1.26E-2</v>
      </c>
      <c r="N46" s="16" t="s">
        <v>21</v>
      </c>
    </row>
    <row r="47" spans="1:14" ht="28.5" customHeight="1">
      <c r="A47" s="6"/>
      <c r="B47" s="10"/>
      <c r="C47" s="17" t="s">
        <v>124</v>
      </c>
      <c r="D47" s="10" t="s">
        <v>125</v>
      </c>
      <c r="E47" s="17" t="s">
        <v>16</v>
      </c>
      <c r="F47" s="26" t="s">
        <v>16</v>
      </c>
      <c r="G47" s="64">
        <v>0.64800000000000002</v>
      </c>
      <c r="H47" s="20">
        <v>0.308</v>
      </c>
      <c r="I47" s="21" t="s">
        <v>17</v>
      </c>
      <c r="J47" s="21" t="s">
        <v>17</v>
      </c>
      <c r="K47" s="126" t="s">
        <v>18</v>
      </c>
      <c r="L47" s="123" t="s">
        <v>17</v>
      </c>
      <c r="M47" s="123" t="s">
        <v>17</v>
      </c>
      <c r="N47" s="16" t="s">
        <v>126</v>
      </c>
    </row>
    <row r="48" spans="1:14" ht="85.5" customHeight="1">
      <c r="A48" s="6"/>
      <c r="B48" s="10"/>
      <c r="C48" s="17" t="s">
        <v>16</v>
      </c>
      <c r="D48" s="10"/>
      <c r="E48" s="17" t="s">
        <v>127</v>
      </c>
      <c r="F48" s="22">
        <f>2/79</f>
        <v>2.5316455696202531E-2</v>
      </c>
      <c r="G48" s="31">
        <v>0.04</v>
      </c>
      <c r="H48" s="21" t="s">
        <v>17</v>
      </c>
      <c r="I48" s="24">
        <v>6.3200000000000006E-2</v>
      </c>
      <c r="J48" s="24">
        <v>1.26E-2</v>
      </c>
      <c r="K48" s="123" t="s">
        <v>17</v>
      </c>
      <c r="L48" s="122">
        <v>2.53E-2</v>
      </c>
      <c r="M48" s="122">
        <v>1.26E-2</v>
      </c>
      <c r="N48" s="16" t="s">
        <v>21</v>
      </c>
    </row>
    <row r="49" spans="1:15">
      <c r="A49" s="65"/>
      <c r="B49" s="8"/>
      <c r="C49" s="8"/>
      <c r="D49" s="8"/>
      <c r="E49" s="8"/>
      <c r="F49" s="8"/>
      <c r="G49" s="8"/>
      <c r="H49" s="8"/>
      <c r="I49" s="8"/>
      <c r="J49" s="8"/>
      <c r="K49" s="8"/>
      <c r="L49" s="8"/>
      <c r="M49" s="8"/>
      <c r="N49" s="8"/>
    </row>
    <row r="50" spans="1:15" ht="25.5" customHeight="1">
      <c r="A50" s="6" t="s">
        <v>128</v>
      </c>
      <c r="B50" s="10" t="s">
        <v>129</v>
      </c>
      <c r="C50" s="10" t="s">
        <v>16</v>
      </c>
      <c r="D50" s="10" t="s">
        <v>130</v>
      </c>
      <c r="E50" s="17" t="s">
        <v>131</v>
      </c>
      <c r="F50" s="18">
        <v>1</v>
      </c>
      <c r="G50" s="66">
        <v>0.13</v>
      </c>
      <c r="H50" s="67">
        <v>0.31909999999999999</v>
      </c>
      <c r="I50" s="21" t="s">
        <v>17</v>
      </c>
      <c r="J50" s="21" t="s">
        <v>17</v>
      </c>
      <c r="K50" s="134">
        <v>0.39379999999999998</v>
      </c>
      <c r="L50" s="123" t="s">
        <v>17</v>
      </c>
      <c r="M50" s="123" t="s">
        <v>17</v>
      </c>
      <c r="N50" s="16" t="s">
        <v>21</v>
      </c>
    </row>
    <row r="51" spans="1:15" ht="27.75" customHeight="1">
      <c r="A51" s="6"/>
      <c r="B51" s="10"/>
      <c r="C51" s="10"/>
      <c r="D51" s="10"/>
      <c r="E51" s="17" t="s">
        <v>132</v>
      </c>
      <c r="F51" s="18">
        <v>1</v>
      </c>
      <c r="G51" s="66">
        <v>0.24279999999999999</v>
      </c>
      <c r="H51" s="67">
        <v>0.25119999999999998</v>
      </c>
      <c r="I51" s="21" t="s">
        <v>17</v>
      </c>
      <c r="J51" s="21" t="s">
        <v>17</v>
      </c>
      <c r="K51" s="134">
        <v>0.29459999999999997</v>
      </c>
      <c r="L51" s="123" t="s">
        <v>17</v>
      </c>
      <c r="M51" s="123" t="s">
        <v>17</v>
      </c>
      <c r="N51" s="16" t="s">
        <v>21</v>
      </c>
    </row>
    <row r="52" spans="1:15" ht="29.25" customHeight="1">
      <c r="A52" s="6"/>
      <c r="B52" s="10"/>
      <c r="C52" s="10"/>
      <c r="D52" s="10"/>
      <c r="E52" s="17" t="s">
        <v>133</v>
      </c>
      <c r="F52" s="18">
        <v>1</v>
      </c>
      <c r="G52" s="68" t="s">
        <v>17</v>
      </c>
      <c r="H52" s="67" t="s">
        <v>134</v>
      </c>
      <c r="I52" s="21" t="s">
        <v>17</v>
      </c>
      <c r="J52" s="21" t="s">
        <v>17</v>
      </c>
      <c r="K52" s="134" t="s">
        <v>135</v>
      </c>
      <c r="L52" s="123" t="s">
        <v>17</v>
      </c>
      <c r="M52" s="123" t="s">
        <v>17</v>
      </c>
      <c r="N52" s="16" t="s">
        <v>21</v>
      </c>
    </row>
    <row r="53" spans="1:15" ht="30.75" customHeight="1">
      <c r="A53" s="6"/>
      <c r="B53" s="10"/>
      <c r="C53" s="10"/>
      <c r="D53" s="10"/>
      <c r="E53" s="17" t="s">
        <v>136</v>
      </c>
      <c r="F53" s="18">
        <v>1</v>
      </c>
      <c r="G53" s="68" t="s">
        <v>17</v>
      </c>
      <c r="H53" s="67" t="s">
        <v>137</v>
      </c>
      <c r="I53" s="21" t="s">
        <v>17</v>
      </c>
      <c r="J53" s="21" t="s">
        <v>17</v>
      </c>
      <c r="K53" s="134" t="s">
        <v>137</v>
      </c>
      <c r="L53" s="123" t="s">
        <v>17</v>
      </c>
      <c r="M53" s="123" t="s">
        <v>17</v>
      </c>
      <c r="N53" s="16" t="s">
        <v>21</v>
      </c>
    </row>
    <row r="54" spans="1:15" ht="61.7" customHeight="1">
      <c r="A54" s="6"/>
      <c r="B54" s="10" t="s">
        <v>138</v>
      </c>
      <c r="C54" s="17" t="s">
        <v>139</v>
      </c>
      <c r="D54" s="5" t="s">
        <v>140</v>
      </c>
      <c r="E54" s="17" t="s">
        <v>16</v>
      </c>
      <c r="F54" s="4" t="s">
        <v>141</v>
      </c>
      <c r="G54" s="4"/>
      <c r="H54" s="4"/>
      <c r="I54" s="4"/>
      <c r="J54" s="4"/>
      <c r="K54" s="4"/>
      <c r="L54" s="4"/>
      <c r="M54" s="4"/>
      <c r="N54" s="4"/>
    </row>
    <row r="55" spans="1:15" ht="27.75" customHeight="1">
      <c r="A55" s="6"/>
      <c r="B55" s="10"/>
      <c r="C55" s="17" t="s">
        <v>16</v>
      </c>
      <c r="D55" s="5"/>
      <c r="E55" s="69" t="s">
        <v>142</v>
      </c>
      <c r="F55" s="70">
        <v>0.08</v>
      </c>
      <c r="G55" s="71">
        <v>0.15</v>
      </c>
      <c r="H55" s="45" t="s">
        <v>17</v>
      </c>
      <c r="I55" s="46">
        <v>0.24049999999999999</v>
      </c>
      <c r="J55" s="46">
        <v>5.0599999999999999E-2</v>
      </c>
      <c r="K55" s="72" t="s">
        <v>17</v>
      </c>
      <c r="L55" s="130">
        <v>0.30380000000000001</v>
      </c>
      <c r="M55" s="130">
        <v>0.1012</v>
      </c>
      <c r="N55" s="47" t="s">
        <v>21</v>
      </c>
    </row>
    <row r="56" spans="1:15" ht="28.5" customHeight="1">
      <c r="A56" s="6"/>
      <c r="B56" s="10"/>
      <c r="C56" s="17" t="s">
        <v>143</v>
      </c>
      <c r="D56" s="10" t="s">
        <v>144</v>
      </c>
      <c r="E56" s="17" t="s">
        <v>16</v>
      </c>
      <c r="F56" s="61" t="s">
        <v>145</v>
      </c>
      <c r="G56" s="61" t="s">
        <v>146</v>
      </c>
      <c r="H56" s="63" t="s">
        <v>146</v>
      </c>
      <c r="I56" s="21" t="s">
        <v>17</v>
      </c>
      <c r="J56" s="21" t="s">
        <v>17</v>
      </c>
      <c r="K56" s="16" t="s">
        <v>18</v>
      </c>
      <c r="L56" s="121" t="s">
        <v>17</v>
      </c>
      <c r="M56" s="121" t="s">
        <v>17</v>
      </c>
      <c r="N56" s="16" t="s">
        <v>147</v>
      </c>
      <c r="O56" s="32"/>
    </row>
    <row r="57" spans="1:15" ht="30" customHeight="1">
      <c r="A57" s="6"/>
      <c r="B57" s="10"/>
      <c r="C57" s="17" t="s">
        <v>16</v>
      </c>
      <c r="D57" s="10"/>
      <c r="E57" s="17" t="s">
        <v>148</v>
      </c>
      <c r="F57" s="22">
        <f>79/79</f>
        <v>1</v>
      </c>
      <c r="G57" s="66">
        <v>0.19</v>
      </c>
      <c r="H57" s="21" t="s">
        <v>27</v>
      </c>
      <c r="I57" s="24">
        <v>0.35439999999999999</v>
      </c>
      <c r="J57" s="24">
        <v>0.24049999999999999</v>
      </c>
      <c r="K57" s="25" t="s">
        <v>17</v>
      </c>
      <c r="L57" s="122">
        <v>0.36699999999999999</v>
      </c>
      <c r="M57" s="122">
        <v>0.29110000000000003</v>
      </c>
      <c r="N57" s="16" t="s">
        <v>21</v>
      </c>
    </row>
    <row r="58" spans="1:15" ht="33.950000000000003" customHeight="1">
      <c r="A58" s="3"/>
      <c r="B58" s="2" t="s">
        <v>149</v>
      </c>
      <c r="C58" s="2"/>
      <c r="D58" s="2"/>
      <c r="E58" s="2"/>
      <c r="F58" s="2"/>
      <c r="G58" s="2"/>
      <c r="H58" s="2"/>
      <c r="I58" s="2"/>
      <c r="J58" s="2"/>
      <c r="K58" s="2"/>
      <c r="L58" s="2"/>
      <c r="M58" s="2"/>
      <c r="N58" s="2"/>
    </row>
    <row r="59" spans="1:15" ht="33.950000000000003" customHeight="1">
      <c r="A59" s="3"/>
      <c r="B59" s="2" t="s">
        <v>150</v>
      </c>
      <c r="C59" s="2"/>
      <c r="D59" s="2"/>
      <c r="E59" s="2"/>
      <c r="F59" s="2"/>
      <c r="G59" s="2"/>
      <c r="H59" s="2"/>
      <c r="I59" s="2"/>
      <c r="J59" s="2"/>
      <c r="K59" s="2"/>
      <c r="L59" s="2"/>
      <c r="M59" s="2"/>
      <c r="N59" s="2"/>
    </row>
    <row r="60" spans="1:15" ht="45.75" customHeight="1">
      <c r="A60" s="3"/>
      <c r="B60" s="1" t="s">
        <v>151</v>
      </c>
      <c r="C60" s="1"/>
      <c r="D60" s="1"/>
      <c r="E60" s="1"/>
      <c r="F60" s="1"/>
      <c r="G60" s="1"/>
      <c r="H60" s="1"/>
      <c r="I60" s="1"/>
      <c r="J60" s="1"/>
      <c r="K60" s="1"/>
      <c r="L60" s="1"/>
      <c r="M60" s="1"/>
      <c r="N60" s="1"/>
    </row>
    <row r="61" spans="1:15" ht="15" customHeight="1">
      <c r="A61" s="3"/>
      <c r="B61" s="73"/>
      <c r="C61" s="73"/>
      <c r="D61" s="73"/>
      <c r="E61" s="73"/>
      <c r="F61" s="73"/>
      <c r="G61" s="73"/>
      <c r="H61" s="73"/>
      <c r="I61" s="73"/>
      <c r="J61" s="73"/>
      <c r="K61" s="73"/>
      <c r="L61" s="73"/>
      <c r="M61" s="73"/>
    </row>
    <row r="62" spans="1:15" ht="15" customHeight="1">
      <c r="A62" s="3"/>
      <c r="B62" s="74" t="s">
        <v>152</v>
      </c>
    </row>
    <row r="63" spans="1:15" ht="15" customHeight="1">
      <c r="A63" s="3"/>
      <c r="B63" s="73"/>
      <c r="C63" s="73"/>
      <c r="D63" s="73"/>
      <c r="E63" s="73"/>
      <c r="F63" s="73"/>
      <c r="G63" s="73"/>
      <c r="H63" s="73"/>
      <c r="I63" s="73"/>
      <c r="J63" s="73"/>
      <c r="K63" s="73"/>
      <c r="L63" s="73"/>
      <c r="M63" s="73"/>
    </row>
    <row r="64" spans="1:15" ht="15" customHeight="1">
      <c r="A64" s="3"/>
      <c r="B64" s="104" t="s">
        <v>153</v>
      </c>
      <c r="C64" s="104"/>
      <c r="D64" s="104"/>
      <c r="E64" s="104"/>
      <c r="F64" s="104"/>
      <c r="G64" s="104"/>
      <c r="H64" s="104"/>
      <c r="I64" s="104"/>
      <c r="J64" s="104"/>
      <c r="K64" s="104"/>
      <c r="L64" s="104"/>
      <c r="M64" s="104"/>
      <c r="N64" s="104"/>
    </row>
    <row r="65" spans="1:14" ht="15" customHeight="1">
      <c r="A65" s="3"/>
      <c r="B65" s="74"/>
      <c r="C65" s="74"/>
      <c r="D65" s="74"/>
      <c r="E65" s="74"/>
      <c r="F65" s="74"/>
      <c r="G65" s="74"/>
      <c r="H65" s="74"/>
      <c r="I65" s="74"/>
      <c r="J65" s="74"/>
      <c r="K65" s="74"/>
      <c r="L65" s="74"/>
      <c r="M65" s="74"/>
    </row>
    <row r="66" spans="1:14" ht="15" customHeight="1">
      <c r="A66" s="3"/>
      <c r="B66" s="104" t="s">
        <v>154</v>
      </c>
      <c r="C66" s="104"/>
      <c r="D66" s="104"/>
      <c r="E66" s="104"/>
      <c r="F66" s="104"/>
      <c r="G66" s="104"/>
      <c r="H66" s="104"/>
      <c r="I66" s="104"/>
      <c r="J66" s="104"/>
      <c r="K66" s="104"/>
      <c r="L66" s="104"/>
      <c r="M66" s="104"/>
      <c r="N66" s="104"/>
    </row>
    <row r="67" spans="1:14" ht="15" customHeight="1">
      <c r="A67" s="3"/>
      <c r="J67" s="74"/>
      <c r="K67" s="74"/>
      <c r="L67" s="74"/>
      <c r="M67" s="74"/>
    </row>
    <row r="68" spans="1:14" ht="15" customHeight="1">
      <c r="A68" s="3"/>
      <c r="B68" s="104" t="s">
        <v>155</v>
      </c>
      <c r="C68" s="104"/>
      <c r="D68" s="104"/>
      <c r="E68" s="104"/>
      <c r="F68" s="104"/>
      <c r="G68" s="104"/>
      <c r="H68" s="104"/>
      <c r="I68" s="104"/>
      <c r="J68" s="104"/>
      <c r="K68" s="104"/>
      <c r="L68" s="104"/>
      <c r="M68" s="104"/>
      <c r="N68" s="104"/>
    </row>
    <row r="69" spans="1:14" ht="15" customHeight="1">
      <c r="A69" s="3"/>
      <c r="B69" s="75"/>
      <c r="C69" s="75"/>
      <c r="D69" s="75"/>
      <c r="E69" s="75"/>
      <c r="F69" s="75"/>
      <c r="G69" s="75"/>
      <c r="H69" s="75"/>
      <c r="I69" s="75"/>
      <c r="J69" s="75"/>
      <c r="K69" s="75"/>
      <c r="L69" s="75"/>
      <c r="M69" s="75"/>
      <c r="N69" s="75"/>
    </row>
    <row r="70" spans="1:14" ht="47.25" customHeight="1">
      <c r="A70" s="3"/>
      <c r="B70" s="105" t="s">
        <v>156</v>
      </c>
      <c r="C70" s="105"/>
      <c r="D70" s="105"/>
      <c r="E70" s="105"/>
      <c r="F70" s="105"/>
      <c r="G70" s="105"/>
      <c r="H70" s="105"/>
      <c r="I70" s="105"/>
      <c r="J70" s="105"/>
      <c r="K70" s="105"/>
      <c r="L70" s="105"/>
      <c r="M70" s="105"/>
      <c r="N70" s="105"/>
    </row>
    <row r="71" spans="1:14" ht="15" customHeight="1">
      <c r="A71" s="3"/>
      <c r="B71" s="73"/>
      <c r="C71" s="73"/>
      <c r="D71" s="73"/>
      <c r="E71" s="73"/>
      <c r="F71" s="73"/>
      <c r="G71" s="73"/>
      <c r="H71" s="73"/>
      <c r="I71" s="73"/>
      <c r="J71" s="73"/>
      <c r="K71" s="73"/>
      <c r="L71" s="73"/>
      <c r="M71" s="73"/>
    </row>
    <row r="72" spans="1:14" ht="15" customHeight="1">
      <c r="A72" s="3"/>
      <c r="B72" s="106" t="s">
        <v>157</v>
      </c>
      <c r="C72" s="106"/>
      <c r="D72" s="106"/>
      <c r="E72" s="106"/>
      <c r="F72" s="106"/>
      <c r="G72" s="106"/>
      <c r="H72" s="106"/>
      <c r="I72" s="106"/>
      <c r="J72" s="106"/>
      <c r="K72" s="106"/>
      <c r="L72" s="106"/>
      <c r="M72" s="106"/>
      <c r="N72" s="106"/>
    </row>
    <row r="73" spans="1:14" ht="15" customHeight="1">
      <c r="A73" s="3"/>
      <c r="B73" s="73"/>
      <c r="C73" s="73"/>
      <c r="D73" s="73"/>
      <c r="E73" s="73"/>
      <c r="F73" s="73"/>
      <c r="G73" s="73"/>
      <c r="H73" s="73"/>
      <c r="I73" s="73"/>
      <c r="J73" s="73"/>
      <c r="K73" s="73"/>
      <c r="L73" s="73"/>
      <c r="M73" s="73"/>
    </row>
    <row r="74" spans="1:14" ht="15" customHeight="1">
      <c r="A74" s="3"/>
      <c r="B74" s="107" t="s">
        <v>158</v>
      </c>
      <c r="C74" s="107"/>
      <c r="D74" s="73"/>
      <c r="E74" s="73"/>
      <c r="F74" s="73"/>
      <c r="G74" s="73"/>
      <c r="H74" s="73"/>
      <c r="I74" s="73"/>
      <c r="J74" s="73"/>
      <c r="K74" s="73"/>
      <c r="L74" s="73"/>
      <c r="M74" s="73"/>
    </row>
    <row r="75" spans="1:14" ht="15">
      <c r="A75" s="73"/>
      <c r="B75" s="73"/>
      <c r="C75" s="73"/>
      <c r="D75" s="73"/>
      <c r="E75" s="73"/>
      <c r="F75" s="73"/>
      <c r="G75" s="73"/>
      <c r="H75" s="73"/>
      <c r="I75" s="73"/>
      <c r="J75" s="73"/>
      <c r="K75" s="73"/>
      <c r="L75" s="73"/>
      <c r="M75" s="73"/>
      <c r="N75" s="73"/>
    </row>
    <row r="76" spans="1:14">
      <c r="A76" s="76"/>
      <c r="B76" s="76"/>
      <c r="C76" s="76"/>
      <c r="D76" s="76"/>
      <c r="E76" s="76"/>
      <c r="F76" s="76"/>
      <c r="G76" s="76"/>
      <c r="H76" s="76"/>
      <c r="I76" s="76"/>
      <c r="J76" s="76"/>
      <c r="K76" s="76"/>
      <c r="L76" s="76"/>
      <c r="M76" s="76"/>
      <c r="N76" s="76"/>
    </row>
    <row r="77" spans="1:14">
      <c r="A77" s="76"/>
      <c r="B77" s="76"/>
      <c r="C77" s="76"/>
      <c r="D77" s="76"/>
      <c r="E77" s="76"/>
      <c r="F77" s="76"/>
      <c r="G77" s="76"/>
      <c r="H77" s="76"/>
      <c r="I77" s="76"/>
      <c r="J77" s="76"/>
      <c r="K77" s="76"/>
      <c r="L77" s="76"/>
      <c r="M77" s="76"/>
      <c r="N77" s="76"/>
    </row>
    <row r="78" spans="1:14">
      <c r="A78" s="76"/>
      <c r="B78" s="76"/>
      <c r="C78" s="76"/>
      <c r="D78" s="76"/>
      <c r="E78" s="76"/>
      <c r="F78" s="76"/>
      <c r="G78" s="76"/>
      <c r="H78" s="76"/>
      <c r="I78" s="76"/>
      <c r="J78" s="76"/>
      <c r="K78" s="76"/>
      <c r="L78" s="76"/>
      <c r="M78" s="76"/>
      <c r="N78" s="76"/>
    </row>
    <row r="79" spans="1:14">
      <c r="A79" s="76"/>
      <c r="B79" s="76"/>
      <c r="C79" s="76"/>
      <c r="D79" s="76"/>
      <c r="E79" s="76"/>
      <c r="F79" s="76"/>
      <c r="G79" s="76"/>
      <c r="H79" s="76"/>
      <c r="I79" s="76"/>
      <c r="J79" s="76"/>
      <c r="K79" s="76"/>
      <c r="L79" s="76"/>
      <c r="M79" s="76"/>
      <c r="N79" s="76"/>
    </row>
    <row r="80" spans="1:14">
      <c r="A80" s="76"/>
      <c r="B80" s="76"/>
      <c r="C80" s="76"/>
      <c r="D80" s="76"/>
      <c r="E80" s="76"/>
      <c r="F80" s="76"/>
      <c r="G80" s="76"/>
      <c r="H80" s="76"/>
      <c r="I80" s="76"/>
      <c r="J80" s="76"/>
      <c r="K80" s="76"/>
      <c r="L80" s="76"/>
      <c r="M80" s="76"/>
      <c r="N80" s="76"/>
    </row>
    <row r="81" spans="1:14">
      <c r="A81" s="76"/>
      <c r="B81" s="76"/>
      <c r="C81" s="76"/>
      <c r="D81" s="76"/>
      <c r="E81" s="76"/>
      <c r="F81" s="76"/>
      <c r="G81" s="76"/>
      <c r="H81" s="76"/>
      <c r="I81" s="76"/>
      <c r="J81" s="76"/>
      <c r="K81" s="76"/>
      <c r="L81" s="76"/>
      <c r="M81" s="76"/>
      <c r="N81" s="76"/>
    </row>
  </sheetData>
  <mergeCells count="67">
    <mergeCell ref="A58:A74"/>
    <mergeCell ref="B58:N58"/>
    <mergeCell ref="B59:N59"/>
    <mergeCell ref="B60:N60"/>
    <mergeCell ref="B64:N64"/>
    <mergeCell ref="B66:N66"/>
    <mergeCell ref="B68:N68"/>
    <mergeCell ref="B70:N70"/>
    <mergeCell ref="B72:N72"/>
    <mergeCell ref="B74:C74"/>
    <mergeCell ref="B49:N49"/>
    <mergeCell ref="A50:A57"/>
    <mergeCell ref="B50:B53"/>
    <mergeCell ref="C50:C53"/>
    <mergeCell ref="D50:D53"/>
    <mergeCell ref="B54:B57"/>
    <mergeCell ref="D54:D55"/>
    <mergeCell ref="F54:N54"/>
    <mergeCell ref="D56:D57"/>
    <mergeCell ref="B31:N31"/>
    <mergeCell ref="A32:A48"/>
    <mergeCell ref="B32:B40"/>
    <mergeCell ref="D32:D37"/>
    <mergeCell ref="D38:D40"/>
    <mergeCell ref="B41:B48"/>
    <mergeCell ref="D41:D43"/>
    <mergeCell ref="D44:D45"/>
    <mergeCell ref="D47:D48"/>
    <mergeCell ref="B19:N19"/>
    <mergeCell ref="A20:A30"/>
    <mergeCell ref="B20:B23"/>
    <mergeCell ref="D20:D22"/>
    <mergeCell ref="B24:B30"/>
    <mergeCell ref="D24:D25"/>
    <mergeCell ref="D26:D27"/>
    <mergeCell ref="D28:D30"/>
    <mergeCell ref="E29:N29"/>
    <mergeCell ref="A15:A18"/>
    <mergeCell ref="B15:B16"/>
    <mergeCell ref="D15:D16"/>
    <mergeCell ref="B17:B18"/>
    <mergeCell ref="D17:D18"/>
    <mergeCell ref="F12:F13"/>
    <mergeCell ref="L12:L13"/>
    <mergeCell ref="M12:M13"/>
    <mergeCell ref="N12:N13"/>
    <mergeCell ref="B14:N14"/>
    <mergeCell ref="A4:A13"/>
    <mergeCell ref="B4:B8"/>
    <mergeCell ref="D4:D5"/>
    <mergeCell ref="D6:D7"/>
    <mergeCell ref="B9:B13"/>
    <mergeCell ref="D9:D10"/>
    <mergeCell ref="F1:F3"/>
    <mergeCell ref="H1:J1"/>
    <mergeCell ref="K1:M1"/>
    <mergeCell ref="N1:N3"/>
    <mergeCell ref="G2:G3"/>
    <mergeCell ref="H2:H3"/>
    <mergeCell ref="I2:J2"/>
    <mergeCell ref="K2:K3"/>
    <mergeCell ref="L2:M2"/>
    <mergeCell ref="A1:A3"/>
    <mergeCell ref="B1:B3"/>
    <mergeCell ref="C1:C3"/>
    <mergeCell ref="D1:D3"/>
    <mergeCell ref="E1:E3"/>
  </mergeCells>
  <pageMargins left="0" right="0" top="0.39374999999999999" bottom="0.39374999999999999"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6"/>
  <sheetViews>
    <sheetView zoomScaleNormal="100" workbookViewId="0">
      <pane ySplit="2" topLeftCell="A3" activePane="bottomLeft" state="frozen"/>
      <selection pane="bottomLeft" activeCell="H34" sqref="H34"/>
    </sheetView>
  </sheetViews>
  <sheetFormatPr defaultColWidth="10.625" defaultRowHeight="14.25"/>
  <cols>
    <col min="1" max="1" width="25.125" style="77" customWidth="1"/>
    <col min="2" max="2" width="29.5" style="77" customWidth="1"/>
    <col min="3" max="3" width="31.375" style="77" customWidth="1"/>
    <col min="4" max="4" width="37.125" style="77" customWidth="1"/>
    <col min="5" max="5" width="37.375" style="77" customWidth="1"/>
    <col min="6" max="6" width="12.5" style="77" customWidth="1"/>
    <col min="7" max="7" width="11" style="77" customWidth="1"/>
    <col min="8" max="8" width="10.625" style="77"/>
    <col min="9" max="9" width="9" style="78" customWidth="1"/>
    <col min="10" max="10" width="14.125" style="79" customWidth="1"/>
    <col min="11" max="64" width="9" style="77" customWidth="1"/>
    <col min="65" max="1024" width="10.625" style="77"/>
  </cols>
  <sheetData>
    <row r="1" spans="1:10" ht="14.25" customHeight="1">
      <c r="A1" s="108" t="s">
        <v>0</v>
      </c>
      <c r="B1" s="108" t="s">
        <v>1</v>
      </c>
      <c r="C1" s="108" t="s">
        <v>2</v>
      </c>
      <c r="D1" s="108" t="s">
        <v>3</v>
      </c>
      <c r="E1" s="108" t="s">
        <v>4</v>
      </c>
      <c r="F1" s="109" t="s">
        <v>159</v>
      </c>
      <c r="G1" s="108" t="s">
        <v>160</v>
      </c>
      <c r="H1" s="108"/>
      <c r="I1" s="108"/>
      <c r="J1" s="109" t="s">
        <v>6</v>
      </c>
    </row>
    <row r="2" spans="1:10" ht="18.75" customHeight="1">
      <c r="A2" s="108"/>
      <c r="B2" s="108"/>
      <c r="C2" s="108"/>
      <c r="D2" s="108"/>
      <c r="E2" s="108"/>
      <c r="F2" s="109"/>
      <c r="G2" s="80" t="s">
        <v>161</v>
      </c>
      <c r="H2" s="80">
        <v>2021</v>
      </c>
      <c r="I2" s="80">
        <v>2022</v>
      </c>
      <c r="J2" s="109"/>
    </row>
    <row r="3" spans="1:10" ht="44.25" customHeight="1">
      <c r="A3" s="110" t="s">
        <v>162</v>
      </c>
      <c r="B3" s="111" t="s">
        <v>163</v>
      </c>
      <c r="C3" s="82" t="s">
        <v>164</v>
      </c>
      <c r="D3" s="111" t="s">
        <v>165</v>
      </c>
      <c r="E3" s="83" t="s">
        <v>16</v>
      </c>
      <c r="F3" s="84">
        <v>0.8</v>
      </c>
      <c r="G3" s="85">
        <v>0</v>
      </c>
      <c r="H3" s="84">
        <v>0.7288</v>
      </c>
      <c r="I3" s="86" t="s">
        <v>17</v>
      </c>
      <c r="J3" s="82" t="s">
        <v>87</v>
      </c>
    </row>
    <row r="4" spans="1:10" ht="33.950000000000003" customHeight="1">
      <c r="A4" s="110"/>
      <c r="B4" s="111"/>
      <c r="C4" s="83" t="s">
        <v>16</v>
      </c>
      <c r="D4" s="111"/>
      <c r="E4" s="82" t="s">
        <v>166</v>
      </c>
      <c r="F4" s="86" t="s">
        <v>167</v>
      </c>
      <c r="G4" s="85">
        <v>0</v>
      </c>
      <c r="H4" s="86">
        <v>946</v>
      </c>
      <c r="I4" s="86" t="s">
        <v>17</v>
      </c>
      <c r="J4" s="82" t="s">
        <v>87</v>
      </c>
    </row>
    <row r="5" spans="1:10" ht="28.5" customHeight="1">
      <c r="A5" s="110"/>
      <c r="B5" s="111"/>
      <c r="C5" s="83" t="s">
        <v>16</v>
      </c>
      <c r="D5" s="111"/>
      <c r="E5" s="82" t="s">
        <v>168</v>
      </c>
      <c r="F5" s="84">
        <v>1</v>
      </c>
      <c r="G5" s="85">
        <v>0</v>
      </c>
      <c r="H5" s="84">
        <v>0.95450000000000002</v>
      </c>
      <c r="I5" s="86" t="s">
        <v>17</v>
      </c>
      <c r="J5" s="82" t="s">
        <v>87</v>
      </c>
    </row>
    <row r="6" spans="1:10" ht="37.5" customHeight="1">
      <c r="A6" s="110"/>
      <c r="B6" s="111"/>
      <c r="C6" s="83" t="s">
        <v>16</v>
      </c>
      <c r="D6" s="111"/>
      <c r="E6" s="82" t="s">
        <v>169</v>
      </c>
      <c r="F6" s="86" t="s">
        <v>170</v>
      </c>
      <c r="G6" s="85">
        <v>0</v>
      </c>
      <c r="H6" s="86">
        <v>29</v>
      </c>
      <c r="I6" s="86" t="s">
        <v>17</v>
      </c>
      <c r="J6" s="82" t="s">
        <v>87</v>
      </c>
    </row>
    <row r="7" spans="1:10" ht="28.5" customHeight="1">
      <c r="A7" s="110"/>
      <c r="B7" s="111"/>
      <c r="C7" s="83" t="s">
        <v>16</v>
      </c>
      <c r="D7" s="111"/>
      <c r="E7" s="82" t="s">
        <v>171</v>
      </c>
      <c r="F7" s="87">
        <v>1340</v>
      </c>
      <c r="G7" s="85">
        <v>0</v>
      </c>
      <c r="H7" s="87">
        <v>1271</v>
      </c>
      <c r="I7" s="86" t="s">
        <v>17</v>
      </c>
      <c r="J7" s="82" t="s">
        <v>87</v>
      </c>
    </row>
    <row r="8" spans="1:10">
      <c r="A8" s="8"/>
      <c r="B8" s="8"/>
      <c r="C8" s="8"/>
      <c r="D8" s="8"/>
      <c r="E8" s="8"/>
      <c r="F8" s="8"/>
      <c r="G8" s="8"/>
      <c r="H8" s="8"/>
      <c r="I8" s="8"/>
      <c r="J8" s="8"/>
    </row>
    <row r="9" spans="1:10" ht="46.5" customHeight="1">
      <c r="A9" s="112" t="s">
        <v>172</v>
      </c>
      <c r="B9" s="82" t="s">
        <v>173</v>
      </c>
      <c r="C9" s="82" t="s">
        <v>16</v>
      </c>
      <c r="D9" s="82" t="s">
        <v>174</v>
      </c>
      <c r="E9" s="82" t="s">
        <v>175</v>
      </c>
      <c r="F9" s="84">
        <v>1</v>
      </c>
      <c r="G9" s="85">
        <v>0.64</v>
      </c>
      <c r="H9" s="85">
        <v>1</v>
      </c>
      <c r="I9" s="86" t="s">
        <v>17</v>
      </c>
      <c r="J9" s="82" t="s">
        <v>87</v>
      </c>
    </row>
    <row r="10" spans="1:10" ht="45.75" customHeight="1">
      <c r="A10" s="112"/>
      <c r="B10" s="82" t="s">
        <v>176</v>
      </c>
      <c r="C10" s="82" t="s">
        <v>16</v>
      </c>
      <c r="D10" s="82" t="s">
        <v>177</v>
      </c>
      <c r="E10" s="82" t="s">
        <v>178</v>
      </c>
      <c r="F10" s="86">
        <v>24</v>
      </c>
      <c r="G10" s="87">
        <v>0</v>
      </c>
      <c r="H10" s="87">
        <v>0</v>
      </c>
      <c r="I10" s="86" t="s">
        <v>17</v>
      </c>
      <c r="J10" s="82" t="s">
        <v>87</v>
      </c>
    </row>
    <row r="11" spans="1:10">
      <c r="A11" s="8"/>
      <c r="B11" s="8"/>
      <c r="C11" s="8"/>
      <c r="D11" s="8"/>
      <c r="E11" s="8"/>
      <c r="F11" s="8"/>
      <c r="G11" s="8"/>
      <c r="H11" s="8"/>
      <c r="I11" s="8"/>
      <c r="J11" s="8"/>
    </row>
    <row r="12" spans="1:10" ht="31.5" customHeight="1">
      <c r="A12" s="112" t="s">
        <v>179</v>
      </c>
      <c r="B12" s="111" t="s">
        <v>173</v>
      </c>
      <c r="C12" s="81" t="s">
        <v>16</v>
      </c>
      <c r="D12" s="82" t="s">
        <v>180</v>
      </c>
      <c r="E12" s="82" t="s">
        <v>181</v>
      </c>
      <c r="F12" s="86" t="s">
        <v>182</v>
      </c>
      <c r="G12" s="88" t="s">
        <v>18</v>
      </c>
      <c r="H12" s="88" t="s">
        <v>18</v>
      </c>
      <c r="I12" s="86" t="s">
        <v>17</v>
      </c>
      <c r="J12" s="82" t="s">
        <v>87</v>
      </c>
    </row>
    <row r="13" spans="1:10" ht="33" customHeight="1">
      <c r="A13" s="112"/>
      <c r="B13" s="111"/>
      <c r="C13" s="83" t="s">
        <v>16</v>
      </c>
      <c r="D13" s="111" t="s">
        <v>183</v>
      </c>
      <c r="E13" s="82" t="s">
        <v>184</v>
      </c>
      <c r="F13" s="86" t="s">
        <v>185</v>
      </c>
      <c r="G13" s="86">
        <v>22.9</v>
      </c>
      <c r="H13" s="86">
        <v>23.53</v>
      </c>
      <c r="I13" s="86" t="s">
        <v>17</v>
      </c>
      <c r="J13" s="82" t="s">
        <v>87</v>
      </c>
    </row>
    <row r="14" spans="1:10" ht="36.75" customHeight="1">
      <c r="A14" s="112"/>
      <c r="B14" s="111"/>
      <c r="C14" s="83" t="s">
        <v>16</v>
      </c>
      <c r="D14" s="111"/>
      <c r="E14" s="82" t="s">
        <v>186</v>
      </c>
      <c r="F14" s="84">
        <v>0.3</v>
      </c>
      <c r="G14" s="88" t="s">
        <v>18</v>
      </c>
      <c r="H14" s="89">
        <v>0.34660000000000002</v>
      </c>
      <c r="I14" s="86" t="s">
        <v>17</v>
      </c>
      <c r="J14" s="82" t="s">
        <v>87</v>
      </c>
    </row>
    <row r="15" spans="1:10" ht="32.25" customHeight="1">
      <c r="A15" s="112"/>
      <c r="B15" s="111"/>
      <c r="C15" s="83" t="s">
        <v>16</v>
      </c>
      <c r="D15" s="82" t="s">
        <v>187</v>
      </c>
      <c r="E15" s="82" t="s">
        <v>188</v>
      </c>
      <c r="F15" s="84">
        <v>1</v>
      </c>
      <c r="G15" s="84">
        <v>1</v>
      </c>
      <c r="H15" s="84">
        <v>1</v>
      </c>
      <c r="I15" s="86" t="s">
        <v>17</v>
      </c>
      <c r="J15" s="82" t="s">
        <v>87</v>
      </c>
    </row>
    <row r="16" spans="1:10">
      <c r="A16" s="8"/>
      <c r="B16" s="8"/>
      <c r="C16" s="8"/>
      <c r="D16" s="8"/>
      <c r="E16" s="8"/>
      <c r="F16" s="8"/>
      <c r="G16" s="8"/>
      <c r="H16" s="8"/>
      <c r="I16" s="8"/>
      <c r="J16" s="8"/>
    </row>
    <row r="17" spans="1:10" ht="54" customHeight="1">
      <c r="A17" s="112" t="s">
        <v>189</v>
      </c>
      <c r="B17" s="82" t="s">
        <v>163</v>
      </c>
      <c r="C17" s="82" t="s">
        <v>16</v>
      </c>
      <c r="D17" s="82" t="s">
        <v>190</v>
      </c>
      <c r="E17" s="79" t="s">
        <v>191</v>
      </c>
      <c r="F17" s="84">
        <v>0.8</v>
      </c>
      <c r="G17" s="84">
        <v>0.2</v>
      </c>
      <c r="H17" s="84">
        <v>0.77</v>
      </c>
      <c r="I17" s="86" t="s">
        <v>17</v>
      </c>
      <c r="J17" s="82" t="s">
        <v>87</v>
      </c>
    </row>
    <row r="18" spans="1:10" ht="46.5" customHeight="1">
      <c r="A18" s="112"/>
      <c r="B18" s="82" t="s">
        <v>192</v>
      </c>
      <c r="C18" s="82" t="s">
        <v>16</v>
      </c>
      <c r="D18" s="82" t="s">
        <v>193</v>
      </c>
      <c r="E18" s="82" t="s">
        <v>194</v>
      </c>
      <c r="F18" s="84">
        <v>1</v>
      </c>
      <c r="G18" s="84">
        <v>0.47</v>
      </c>
      <c r="H18" s="84">
        <v>0.56340000000000001</v>
      </c>
      <c r="I18" s="86" t="s">
        <v>17</v>
      </c>
      <c r="J18" s="82" t="s">
        <v>87</v>
      </c>
    </row>
    <row r="19" spans="1:10">
      <c r="A19" s="8"/>
      <c r="B19" s="8"/>
      <c r="C19" s="8"/>
      <c r="D19" s="8"/>
      <c r="E19" s="8"/>
      <c r="F19" s="8"/>
      <c r="G19" s="8"/>
      <c r="H19" s="8"/>
      <c r="I19" s="8"/>
      <c r="J19" s="8"/>
    </row>
    <row r="20" spans="1:10" ht="35.25" customHeight="1">
      <c r="A20" s="113" t="s">
        <v>195</v>
      </c>
      <c r="B20" s="111" t="s">
        <v>196</v>
      </c>
      <c r="C20" s="111" t="s">
        <v>16</v>
      </c>
      <c r="D20" s="111" t="s">
        <v>197</v>
      </c>
      <c r="E20" s="82" t="s">
        <v>198</v>
      </c>
      <c r="F20" s="84">
        <v>0.7</v>
      </c>
      <c r="G20" s="85">
        <v>0.75</v>
      </c>
      <c r="H20" s="85">
        <v>0.58960000000000001</v>
      </c>
      <c r="I20" s="86" t="s">
        <v>17</v>
      </c>
      <c r="J20" s="82" t="s">
        <v>87</v>
      </c>
    </row>
    <row r="21" spans="1:10" ht="33" customHeight="1">
      <c r="A21" s="113"/>
      <c r="B21" s="111"/>
      <c r="C21" s="111"/>
      <c r="D21" s="111"/>
      <c r="E21" s="82" t="s">
        <v>199</v>
      </c>
      <c r="F21" s="84">
        <v>0.68</v>
      </c>
      <c r="G21" s="85">
        <v>0.40279999999999999</v>
      </c>
      <c r="H21" s="84">
        <v>0.83779999999999999</v>
      </c>
      <c r="I21" s="86" t="s">
        <v>17</v>
      </c>
      <c r="J21" s="82" t="s">
        <v>87</v>
      </c>
    </row>
    <row r="22" spans="1:10">
      <c r="A22" s="114" t="s">
        <v>200</v>
      </c>
      <c r="B22" s="114"/>
      <c r="C22" s="114"/>
      <c r="D22" s="114"/>
      <c r="E22" s="114"/>
      <c r="F22" s="114"/>
      <c r="G22" s="114"/>
      <c r="H22" s="114"/>
      <c r="I22" s="114"/>
      <c r="J22" s="114"/>
    </row>
    <row r="23" spans="1:10" ht="28.5" customHeight="1">
      <c r="A23" s="112" t="s">
        <v>201</v>
      </c>
      <c r="B23" s="111" t="s">
        <v>173</v>
      </c>
      <c r="C23" s="82" t="s">
        <v>202</v>
      </c>
      <c r="D23" s="111" t="s">
        <v>203</v>
      </c>
      <c r="E23" s="83" t="s">
        <v>16</v>
      </c>
      <c r="F23" s="90">
        <v>398</v>
      </c>
      <c r="G23" s="90">
        <v>229</v>
      </c>
      <c r="H23" s="90">
        <v>335</v>
      </c>
      <c r="I23" s="86" t="s">
        <v>17</v>
      </c>
      <c r="J23" s="82" t="s">
        <v>87</v>
      </c>
    </row>
    <row r="24" spans="1:10" ht="63" customHeight="1">
      <c r="A24" s="112"/>
      <c r="B24" s="111"/>
      <c r="C24" s="83" t="s">
        <v>16</v>
      </c>
      <c r="D24" s="111"/>
      <c r="E24" s="82" t="s">
        <v>204</v>
      </c>
      <c r="F24" s="91" t="s">
        <v>205</v>
      </c>
      <c r="G24" s="90">
        <v>21</v>
      </c>
      <c r="H24" s="92">
        <v>25</v>
      </c>
      <c r="I24" s="86" t="s">
        <v>17</v>
      </c>
      <c r="J24" s="82" t="s">
        <v>87</v>
      </c>
    </row>
    <row r="25" spans="1:10" ht="34.5" customHeight="1">
      <c r="A25" s="112"/>
      <c r="B25" s="111" t="s">
        <v>206</v>
      </c>
      <c r="C25" s="82" t="s">
        <v>207</v>
      </c>
      <c r="D25" s="111" t="s">
        <v>208</v>
      </c>
      <c r="E25" s="83" t="s">
        <v>16</v>
      </c>
      <c r="F25" s="86" t="s">
        <v>16</v>
      </c>
      <c r="G25" s="85" t="s">
        <v>16</v>
      </c>
      <c r="H25" s="85" t="s">
        <v>16</v>
      </c>
      <c r="I25" s="86" t="s">
        <v>17</v>
      </c>
      <c r="J25" s="82" t="s">
        <v>87</v>
      </c>
    </row>
    <row r="26" spans="1:10" ht="27.75" customHeight="1">
      <c r="A26" s="112"/>
      <c r="B26" s="111"/>
      <c r="C26" s="83" t="s">
        <v>16</v>
      </c>
      <c r="D26" s="111"/>
      <c r="E26" s="82" t="s">
        <v>209</v>
      </c>
      <c r="F26" s="86" t="s">
        <v>16</v>
      </c>
      <c r="G26" s="85">
        <v>0.75</v>
      </c>
      <c r="H26" s="85">
        <v>1</v>
      </c>
      <c r="I26" s="86" t="s">
        <v>17</v>
      </c>
      <c r="J26" s="82" t="s">
        <v>87</v>
      </c>
    </row>
    <row r="27" spans="1:10" ht="28.5" customHeight="1">
      <c r="A27" s="112"/>
      <c r="B27" s="111" t="s">
        <v>210</v>
      </c>
      <c r="C27" s="82" t="s">
        <v>211</v>
      </c>
      <c r="D27" s="111" t="s">
        <v>212</v>
      </c>
      <c r="E27" s="83" t="s">
        <v>16</v>
      </c>
      <c r="F27" s="90">
        <v>16</v>
      </c>
      <c r="G27" s="92">
        <v>20</v>
      </c>
      <c r="H27" s="90">
        <v>14</v>
      </c>
      <c r="I27" s="86" t="s">
        <v>17</v>
      </c>
      <c r="J27" s="82" t="s">
        <v>87</v>
      </c>
    </row>
    <row r="28" spans="1:10" ht="30" customHeight="1">
      <c r="A28" s="112"/>
      <c r="B28" s="111"/>
      <c r="C28" s="83" t="s">
        <v>16</v>
      </c>
      <c r="D28" s="111"/>
      <c r="E28" s="82" t="s">
        <v>213</v>
      </c>
      <c r="F28" s="84">
        <v>0.34920000000000001</v>
      </c>
      <c r="G28" s="84">
        <v>0.15659999999999999</v>
      </c>
      <c r="H28" s="84">
        <v>0.1671</v>
      </c>
      <c r="I28" s="86" t="s">
        <v>17</v>
      </c>
      <c r="J28" s="82" t="s">
        <v>87</v>
      </c>
    </row>
    <row r="29" spans="1:10" ht="26.25" customHeight="1">
      <c r="A29" s="112"/>
      <c r="B29" s="111"/>
      <c r="C29" s="83" t="s">
        <v>16</v>
      </c>
      <c r="D29" s="111"/>
      <c r="E29" s="82" t="s">
        <v>214</v>
      </c>
      <c r="F29" s="84">
        <v>4.3200000000000002E-2</v>
      </c>
      <c r="G29" s="89">
        <v>0.13900000000000001</v>
      </c>
      <c r="H29" s="84">
        <v>4.2200000000000001E-2</v>
      </c>
      <c r="I29" s="86" t="s">
        <v>17</v>
      </c>
      <c r="J29" s="82" t="s">
        <v>87</v>
      </c>
    </row>
    <row r="30" spans="1:10">
      <c r="A30" s="8"/>
      <c r="B30" s="8"/>
      <c r="C30" s="8"/>
      <c r="D30" s="8"/>
      <c r="E30" s="8"/>
      <c r="F30" s="8"/>
      <c r="G30" s="8"/>
      <c r="H30" s="8"/>
      <c r="I30" s="8"/>
      <c r="J30" s="8"/>
    </row>
    <row r="31" spans="1:10" ht="30.75" customHeight="1">
      <c r="A31" s="110" t="s">
        <v>215</v>
      </c>
      <c r="B31" s="111" t="s">
        <v>216</v>
      </c>
      <c r="C31" s="82" t="s">
        <v>217</v>
      </c>
      <c r="D31" s="115" t="s">
        <v>218</v>
      </c>
      <c r="E31" s="83" t="s">
        <v>16</v>
      </c>
      <c r="F31" s="84">
        <v>0.75</v>
      </c>
      <c r="G31" s="85">
        <v>1</v>
      </c>
      <c r="H31" s="84">
        <v>0.99299999999999999</v>
      </c>
      <c r="I31" s="86" t="s">
        <v>17</v>
      </c>
      <c r="J31" s="82" t="s">
        <v>87</v>
      </c>
    </row>
    <row r="32" spans="1:10" ht="49.5" customHeight="1">
      <c r="A32" s="110"/>
      <c r="B32" s="111"/>
      <c r="C32" s="82" t="s">
        <v>16</v>
      </c>
      <c r="D32" s="115"/>
      <c r="E32" s="82" t="s">
        <v>219</v>
      </c>
      <c r="F32" s="84">
        <v>0.8</v>
      </c>
      <c r="G32" s="93">
        <v>0.86</v>
      </c>
      <c r="H32" s="94">
        <v>0.81020000000000003</v>
      </c>
      <c r="I32" s="86" t="s">
        <v>17</v>
      </c>
      <c r="J32" s="82" t="s">
        <v>87</v>
      </c>
    </row>
    <row r="33" spans="1:10" ht="28.35" customHeight="1">
      <c r="A33" s="110"/>
      <c r="B33" s="111"/>
      <c r="C33" s="82" t="s">
        <v>16</v>
      </c>
      <c r="D33" s="115"/>
      <c r="E33" s="82" t="s">
        <v>220</v>
      </c>
      <c r="F33" s="84" t="s">
        <v>221</v>
      </c>
      <c r="G33" s="84">
        <v>0.2238</v>
      </c>
      <c r="H33" s="84">
        <v>7.2499999999999995E-2</v>
      </c>
      <c r="I33" s="86" t="s">
        <v>17</v>
      </c>
      <c r="J33" s="82" t="s">
        <v>87</v>
      </c>
    </row>
    <row r="34" spans="1:10" ht="31.5" customHeight="1">
      <c r="A34" s="110"/>
      <c r="B34" s="111"/>
      <c r="C34" s="82" t="s">
        <v>16</v>
      </c>
      <c r="D34" s="111" t="s">
        <v>222</v>
      </c>
      <c r="E34" s="82" t="s">
        <v>223</v>
      </c>
      <c r="F34" s="84">
        <v>0.5</v>
      </c>
      <c r="G34" s="85">
        <v>0.66</v>
      </c>
      <c r="H34" s="84">
        <v>0.57299999999999995</v>
      </c>
      <c r="I34" s="86" t="s">
        <v>17</v>
      </c>
      <c r="J34" s="82" t="s">
        <v>87</v>
      </c>
    </row>
    <row r="35" spans="1:10" ht="41.25" customHeight="1">
      <c r="A35" s="110"/>
      <c r="B35" s="111"/>
      <c r="C35" s="82" t="s">
        <v>16</v>
      </c>
      <c r="D35" s="111"/>
      <c r="E35" s="82" t="s">
        <v>224</v>
      </c>
      <c r="F35" s="84">
        <v>0.6</v>
      </c>
      <c r="G35" s="84">
        <v>0.20499999999999999</v>
      </c>
      <c r="H35" s="84">
        <v>0.7</v>
      </c>
      <c r="I35" s="86" t="s">
        <v>17</v>
      </c>
      <c r="J35" s="82" t="s">
        <v>87</v>
      </c>
    </row>
    <row r="36" spans="1:10" ht="32.25" customHeight="1">
      <c r="A36" s="110"/>
      <c r="B36" s="111"/>
      <c r="C36" s="83" t="s">
        <v>16</v>
      </c>
      <c r="D36" s="111"/>
      <c r="E36" s="82" t="s">
        <v>225</v>
      </c>
      <c r="F36" s="84">
        <v>1</v>
      </c>
      <c r="G36" s="85">
        <v>0.3</v>
      </c>
      <c r="H36" s="84">
        <v>0.46</v>
      </c>
      <c r="I36" s="86" t="s">
        <v>17</v>
      </c>
      <c r="J36" s="82" t="s">
        <v>87</v>
      </c>
    </row>
    <row r="37" spans="1:10">
      <c r="A37" s="8"/>
      <c r="B37" s="8"/>
      <c r="C37" s="8"/>
      <c r="D37" s="8"/>
      <c r="E37" s="8"/>
      <c r="F37" s="8"/>
      <c r="G37" s="8"/>
      <c r="H37" s="8"/>
      <c r="I37" s="8"/>
      <c r="J37" s="8"/>
    </row>
    <row r="38" spans="1:10" ht="56.25" customHeight="1">
      <c r="A38" s="112" t="s">
        <v>226</v>
      </c>
      <c r="B38" s="111" t="s">
        <v>227</v>
      </c>
      <c r="C38" s="82" t="s">
        <v>16</v>
      </c>
      <c r="D38" s="81" t="s">
        <v>228</v>
      </c>
      <c r="E38" s="82" t="s">
        <v>229</v>
      </c>
      <c r="F38" s="86">
        <v>178</v>
      </c>
      <c r="G38" s="86">
        <v>210</v>
      </c>
      <c r="H38" s="86">
        <v>267</v>
      </c>
      <c r="I38" s="86" t="s">
        <v>17</v>
      </c>
      <c r="J38" s="82" t="s">
        <v>87</v>
      </c>
    </row>
    <row r="39" spans="1:10" ht="42.75">
      <c r="A39" s="112"/>
      <c r="B39" s="111"/>
      <c r="C39" s="83" t="s">
        <v>16</v>
      </c>
      <c r="D39" s="95" t="s">
        <v>230</v>
      </c>
      <c r="E39" s="81" t="s">
        <v>231</v>
      </c>
      <c r="F39" s="90">
        <v>5</v>
      </c>
      <c r="G39" s="96">
        <v>1.2</v>
      </c>
      <c r="H39" s="90">
        <v>2</v>
      </c>
      <c r="I39" s="86" t="s">
        <v>17</v>
      </c>
      <c r="J39" s="82" t="s">
        <v>87</v>
      </c>
    </row>
    <row r="40" spans="1:10" ht="33.950000000000003" customHeight="1">
      <c r="A40" s="116" t="s">
        <v>149</v>
      </c>
      <c r="B40" s="116"/>
      <c r="C40" s="116"/>
      <c r="D40" s="116"/>
      <c r="E40" s="116"/>
      <c r="F40" s="116"/>
      <c r="G40" s="116"/>
      <c r="H40" s="116"/>
      <c r="I40" s="116"/>
      <c r="J40" s="116"/>
    </row>
    <row r="41" spans="1:10" ht="33.950000000000003" customHeight="1">
      <c r="A41" s="116" t="s">
        <v>150</v>
      </c>
      <c r="B41" s="116"/>
      <c r="C41" s="116"/>
      <c r="D41" s="116"/>
      <c r="E41" s="116"/>
      <c r="F41" s="116"/>
      <c r="G41" s="116"/>
      <c r="H41" s="116"/>
      <c r="I41" s="116"/>
      <c r="J41" s="116"/>
    </row>
    <row r="43" spans="1:10">
      <c r="A43" s="77" t="s">
        <v>232</v>
      </c>
    </row>
    <row r="44" spans="1:10">
      <c r="A44" s="117" t="s">
        <v>233</v>
      </c>
      <c r="B44" s="117"/>
      <c r="C44" s="117"/>
      <c r="D44" s="117"/>
      <c r="E44" s="117"/>
      <c r="F44" s="117"/>
      <c r="G44" s="117"/>
      <c r="H44" s="117"/>
      <c r="I44" s="117"/>
      <c r="J44" s="117"/>
    </row>
    <row r="45" spans="1:10" ht="15">
      <c r="A45" s="118" t="s">
        <v>158</v>
      </c>
      <c r="B45" s="118"/>
      <c r="C45" s="97"/>
    </row>
    <row r="46" spans="1:10" ht="15">
      <c r="A46" s="97"/>
      <c r="B46" s="97"/>
      <c r="C46" s="97"/>
    </row>
  </sheetData>
  <mergeCells count="44">
    <mergeCell ref="A44:J44"/>
    <mergeCell ref="A45:B45"/>
    <mergeCell ref="A37:J37"/>
    <mergeCell ref="A38:A39"/>
    <mergeCell ref="B38:B39"/>
    <mergeCell ref="A40:J40"/>
    <mergeCell ref="A41:J41"/>
    <mergeCell ref="A30:J30"/>
    <mergeCell ref="A31:A36"/>
    <mergeCell ref="B31:B36"/>
    <mergeCell ref="D31:D33"/>
    <mergeCell ref="D34:D36"/>
    <mergeCell ref="A22:J22"/>
    <mergeCell ref="A23:A29"/>
    <mergeCell ref="B23:B24"/>
    <mergeCell ref="D23:D24"/>
    <mergeCell ref="B25:B26"/>
    <mergeCell ref="D25:D26"/>
    <mergeCell ref="B27:B29"/>
    <mergeCell ref="D27:D29"/>
    <mergeCell ref="A16:J16"/>
    <mergeCell ref="A17:A18"/>
    <mergeCell ref="A19:J19"/>
    <mergeCell ref="A20:A21"/>
    <mergeCell ref="B20:B21"/>
    <mergeCell ref="C20:C21"/>
    <mergeCell ref="D20:D21"/>
    <mergeCell ref="A8:J8"/>
    <mergeCell ref="A9:A10"/>
    <mergeCell ref="A11:J11"/>
    <mergeCell ref="A12:A15"/>
    <mergeCell ref="B12:B15"/>
    <mergeCell ref="D13:D14"/>
    <mergeCell ref="F1:F2"/>
    <mergeCell ref="G1:I1"/>
    <mergeCell ref="J1:J2"/>
    <mergeCell ref="A3:A7"/>
    <mergeCell ref="B3:B7"/>
    <mergeCell ref="D3: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6"/>
  <sheetViews>
    <sheetView zoomScaleNormal="100" workbookViewId="0">
      <pane ySplit="2" topLeftCell="A21" activePane="bottomLeft" state="frozen"/>
      <selection pane="bottomLeft" activeCell="H32" sqref="H32"/>
    </sheetView>
  </sheetViews>
  <sheetFormatPr defaultColWidth="10.625" defaultRowHeight="14.25"/>
  <cols>
    <col min="1" max="1" width="18" style="77" customWidth="1"/>
    <col min="2" max="2" width="31.625" style="77" customWidth="1"/>
    <col min="3" max="3" width="32.625" style="77" customWidth="1"/>
    <col min="4" max="4" width="37.5" style="98" customWidth="1"/>
    <col min="5" max="5" width="42.75" style="98" customWidth="1"/>
    <col min="6" max="6" width="15.375" style="77" customWidth="1"/>
    <col min="7" max="7" width="12.75" style="78" customWidth="1"/>
    <col min="8" max="8" width="13" style="78" customWidth="1"/>
    <col min="9" max="9" width="9" style="78" customWidth="1"/>
    <col min="10" max="10" width="17" style="78" customWidth="1"/>
    <col min="11" max="61" width="9" style="77" customWidth="1"/>
    <col min="62" max="64" width="10.625" style="77"/>
    <col min="1024" max="1024" width="9" customWidth="1"/>
  </cols>
  <sheetData>
    <row r="1" spans="1:10" ht="14.25" customHeight="1">
      <c r="A1" s="108" t="s">
        <v>0</v>
      </c>
      <c r="B1" s="108" t="s">
        <v>1</v>
      </c>
      <c r="C1" s="108" t="s">
        <v>234</v>
      </c>
      <c r="D1" s="108" t="s">
        <v>3</v>
      </c>
      <c r="E1" s="108" t="s">
        <v>235</v>
      </c>
      <c r="F1" s="109" t="s">
        <v>159</v>
      </c>
      <c r="G1" s="108" t="s">
        <v>160</v>
      </c>
      <c r="H1" s="108"/>
      <c r="I1" s="108"/>
      <c r="J1" s="108" t="s">
        <v>6</v>
      </c>
    </row>
    <row r="2" spans="1:10" ht="23.25" customHeight="1">
      <c r="A2" s="108"/>
      <c r="B2" s="108"/>
      <c r="C2" s="108"/>
      <c r="D2" s="108"/>
      <c r="E2" s="108"/>
      <c r="F2" s="109"/>
      <c r="G2" s="80">
        <v>2020</v>
      </c>
      <c r="H2" s="80">
        <v>2021</v>
      </c>
      <c r="I2" s="80">
        <v>2022</v>
      </c>
      <c r="J2" s="108"/>
    </row>
    <row r="3" spans="1:10" ht="27.75" customHeight="1">
      <c r="A3" s="110" t="s">
        <v>236</v>
      </c>
      <c r="B3" s="111" t="s">
        <v>237</v>
      </c>
      <c r="C3" s="82" t="s">
        <v>238</v>
      </c>
      <c r="D3" s="111" t="s">
        <v>239</v>
      </c>
      <c r="E3" s="82" t="s">
        <v>16</v>
      </c>
      <c r="F3" s="99">
        <v>1</v>
      </c>
      <c r="G3" s="85">
        <v>0</v>
      </c>
      <c r="H3" s="85">
        <v>0.14000000000000001</v>
      </c>
      <c r="I3" s="83" t="s">
        <v>17</v>
      </c>
      <c r="J3" s="82" t="s">
        <v>87</v>
      </c>
    </row>
    <row r="4" spans="1:10" ht="37.35" customHeight="1">
      <c r="A4" s="110"/>
      <c r="B4" s="111"/>
      <c r="C4" s="82" t="s">
        <v>16</v>
      </c>
      <c r="D4" s="111"/>
      <c r="E4" s="82" t="s">
        <v>240</v>
      </c>
      <c r="F4" s="99">
        <v>0.6</v>
      </c>
      <c r="G4" s="88" t="s">
        <v>18</v>
      </c>
      <c r="H4" s="88" t="s">
        <v>18</v>
      </c>
      <c r="I4" s="83" t="s">
        <v>17</v>
      </c>
      <c r="J4" s="82" t="s">
        <v>87</v>
      </c>
    </row>
    <row r="5" spans="1:10" ht="30" customHeight="1">
      <c r="A5" s="110"/>
      <c r="B5" s="111" t="s">
        <v>227</v>
      </c>
      <c r="C5" s="82" t="s">
        <v>241</v>
      </c>
      <c r="D5" s="111" t="s">
        <v>242</v>
      </c>
      <c r="E5" s="82" t="s">
        <v>16</v>
      </c>
      <c r="F5" s="99">
        <v>0.3</v>
      </c>
      <c r="G5" s="84">
        <v>0.55400000000000005</v>
      </c>
      <c r="H5" s="84">
        <v>1.0141</v>
      </c>
      <c r="I5" s="83" t="s">
        <v>17</v>
      </c>
      <c r="J5" s="82" t="s">
        <v>87</v>
      </c>
    </row>
    <row r="6" spans="1:10" ht="28.5" customHeight="1">
      <c r="A6" s="110"/>
      <c r="B6" s="111"/>
      <c r="C6" s="82" t="s">
        <v>16</v>
      </c>
      <c r="D6" s="111"/>
      <c r="E6" s="82" t="s">
        <v>243</v>
      </c>
      <c r="F6" s="99">
        <v>1</v>
      </c>
      <c r="G6" s="84">
        <v>0.57399999999999995</v>
      </c>
      <c r="H6" s="84">
        <v>0.7</v>
      </c>
      <c r="I6" s="83" t="s">
        <v>17</v>
      </c>
      <c r="J6" s="82" t="s">
        <v>87</v>
      </c>
    </row>
    <row r="7" spans="1:10" ht="31.5" customHeight="1">
      <c r="A7" s="110"/>
      <c r="B7" s="111"/>
      <c r="C7" s="82" t="s">
        <v>16</v>
      </c>
      <c r="D7" s="111"/>
      <c r="E7" s="82" t="s">
        <v>244</v>
      </c>
      <c r="F7" s="99">
        <v>0.7</v>
      </c>
      <c r="G7" s="84">
        <v>0.432</v>
      </c>
      <c r="H7" s="84">
        <v>1</v>
      </c>
      <c r="I7" s="83" t="s">
        <v>17</v>
      </c>
      <c r="J7" s="82" t="s">
        <v>87</v>
      </c>
    </row>
    <row r="8" spans="1:10">
      <c r="A8" s="8"/>
      <c r="B8" s="8"/>
      <c r="C8" s="8"/>
      <c r="D8" s="8"/>
      <c r="E8" s="8"/>
      <c r="F8" s="8"/>
      <c r="G8" s="8"/>
      <c r="H8" s="8"/>
      <c r="I8" s="8"/>
      <c r="J8" s="8"/>
    </row>
    <row r="9" spans="1:10" ht="28.35" customHeight="1">
      <c r="A9" s="110" t="s">
        <v>245</v>
      </c>
      <c r="B9" s="111" t="s">
        <v>246</v>
      </c>
      <c r="C9" s="82" t="s">
        <v>247</v>
      </c>
      <c r="D9" s="111" t="s">
        <v>248</v>
      </c>
      <c r="E9" s="82" t="s">
        <v>16</v>
      </c>
      <c r="F9" s="99">
        <v>0.2</v>
      </c>
      <c r="G9" s="85">
        <v>0.371</v>
      </c>
      <c r="H9" s="84">
        <v>0.35759999999999997</v>
      </c>
      <c r="I9" s="83" t="s">
        <v>17</v>
      </c>
      <c r="J9" s="82" t="s">
        <v>87</v>
      </c>
    </row>
    <row r="10" spans="1:10" ht="28.35" customHeight="1">
      <c r="A10" s="110"/>
      <c r="B10" s="111"/>
      <c r="C10" s="82" t="s">
        <v>16</v>
      </c>
      <c r="D10" s="111"/>
      <c r="E10" s="82" t="s">
        <v>249</v>
      </c>
      <c r="F10" s="100">
        <v>1107</v>
      </c>
      <c r="G10" s="87">
        <v>864</v>
      </c>
      <c r="H10" s="87">
        <v>741</v>
      </c>
      <c r="I10" s="83" t="s">
        <v>17</v>
      </c>
      <c r="J10" s="82" t="s">
        <v>87</v>
      </c>
    </row>
    <row r="11" spans="1:10" ht="28.35" customHeight="1">
      <c r="A11" s="110"/>
      <c r="B11" s="111"/>
      <c r="C11" s="82" t="s">
        <v>16</v>
      </c>
      <c r="D11" s="111"/>
      <c r="E11" s="82" t="s">
        <v>250</v>
      </c>
      <c r="F11" s="100">
        <v>5420</v>
      </c>
      <c r="G11" s="87">
        <v>3907</v>
      </c>
      <c r="H11" s="87">
        <v>3652</v>
      </c>
      <c r="I11" s="83" t="s">
        <v>17</v>
      </c>
      <c r="J11" s="82" t="s">
        <v>87</v>
      </c>
    </row>
    <row r="12" spans="1:10" ht="28.35" customHeight="1">
      <c r="A12" s="110"/>
      <c r="B12" s="111"/>
      <c r="C12" s="82" t="s">
        <v>16</v>
      </c>
      <c r="D12" s="111"/>
      <c r="E12" s="82" t="s">
        <v>251</v>
      </c>
      <c r="F12" s="99">
        <v>0.4</v>
      </c>
      <c r="G12" s="84">
        <v>0.53220000000000001</v>
      </c>
      <c r="H12" s="84">
        <v>0.71150000000000002</v>
      </c>
      <c r="I12" s="83" t="s">
        <v>17</v>
      </c>
      <c r="J12" s="82" t="s">
        <v>87</v>
      </c>
    </row>
    <row r="13" spans="1:10">
      <c r="A13" s="8"/>
      <c r="B13" s="8"/>
      <c r="C13" s="8"/>
      <c r="D13" s="8"/>
      <c r="E13" s="8"/>
      <c r="F13" s="8"/>
      <c r="G13" s="8"/>
      <c r="H13" s="8"/>
      <c r="I13" s="8"/>
      <c r="J13" s="8"/>
    </row>
    <row r="14" spans="1:10" ht="46.5" customHeight="1">
      <c r="A14" s="110" t="s">
        <v>252</v>
      </c>
      <c r="B14" s="111" t="s">
        <v>253</v>
      </c>
      <c r="C14" s="82" t="s">
        <v>254</v>
      </c>
      <c r="D14" s="111" t="s">
        <v>255</v>
      </c>
      <c r="E14" s="82" t="s">
        <v>16</v>
      </c>
      <c r="F14" s="99">
        <v>0.8</v>
      </c>
      <c r="G14" s="84">
        <v>0.42899999999999999</v>
      </c>
      <c r="H14" s="84">
        <v>1.1084000000000001</v>
      </c>
      <c r="I14" s="83" t="s">
        <v>17</v>
      </c>
      <c r="J14" s="82" t="s">
        <v>87</v>
      </c>
    </row>
    <row r="15" spans="1:10" ht="32.25" customHeight="1">
      <c r="A15" s="110"/>
      <c r="B15" s="111"/>
      <c r="C15" s="82" t="s">
        <v>256</v>
      </c>
      <c r="D15" s="111"/>
      <c r="E15" s="82" t="s">
        <v>16</v>
      </c>
      <c r="F15" s="99">
        <v>0.85</v>
      </c>
      <c r="G15" s="84">
        <v>0.56299999999999994</v>
      </c>
      <c r="H15" s="84">
        <v>0.81989999999999996</v>
      </c>
      <c r="I15" s="83" t="s">
        <v>17</v>
      </c>
      <c r="J15" s="82" t="s">
        <v>87</v>
      </c>
    </row>
    <row r="16" spans="1:10" ht="42.75" customHeight="1">
      <c r="A16" s="110"/>
      <c r="B16" s="111"/>
      <c r="C16" s="82" t="s">
        <v>16</v>
      </c>
      <c r="D16" s="111"/>
      <c r="E16" s="82" t="s">
        <v>257</v>
      </c>
      <c r="F16" s="83">
        <v>20</v>
      </c>
      <c r="G16" s="86">
        <v>7</v>
      </c>
      <c r="H16" s="86">
        <v>18</v>
      </c>
      <c r="I16" s="83" t="s">
        <v>17</v>
      </c>
      <c r="J16" s="82" t="s">
        <v>87</v>
      </c>
    </row>
    <row r="17" spans="1:10" ht="30.75" customHeight="1">
      <c r="A17" s="110"/>
      <c r="B17" s="111" t="s">
        <v>258</v>
      </c>
      <c r="C17" s="82" t="s">
        <v>259</v>
      </c>
      <c r="D17" s="111" t="s">
        <v>260</v>
      </c>
      <c r="E17" s="82" t="s">
        <v>16</v>
      </c>
      <c r="F17" s="99">
        <v>0.6</v>
      </c>
      <c r="G17" s="86">
        <v>0</v>
      </c>
      <c r="H17" s="84">
        <v>8.1799999999999998E-2</v>
      </c>
      <c r="I17" s="83" t="s">
        <v>17</v>
      </c>
      <c r="J17" s="82" t="s">
        <v>87</v>
      </c>
    </row>
    <row r="18" spans="1:10" ht="29.25" customHeight="1">
      <c r="A18" s="110"/>
      <c r="B18" s="111"/>
      <c r="C18" s="82" t="s">
        <v>16</v>
      </c>
      <c r="D18" s="111"/>
      <c r="E18" s="82" t="s">
        <v>261</v>
      </c>
      <c r="F18" s="99">
        <v>1</v>
      </c>
      <c r="G18" s="85">
        <v>0</v>
      </c>
      <c r="H18" s="84">
        <v>0.23100000000000001</v>
      </c>
      <c r="I18" s="83" t="s">
        <v>17</v>
      </c>
      <c r="J18" s="82" t="s">
        <v>87</v>
      </c>
    </row>
    <row r="19" spans="1:10">
      <c r="A19" s="8"/>
      <c r="B19" s="8"/>
      <c r="C19" s="8"/>
      <c r="D19" s="8"/>
      <c r="E19" s="8"/>
      <c r="F19" s="8"/>
      <c r="G19" s="8"/>
      <c r="H19" s="8"/>
      <c r="I19" s="8"/>
      <c r="J19" s="8"/>
    </row>
    <row r="20" spans="1:10" ht="28.35" customHeight="1">
      <c r="A20" s="110" t="s">
        <v>262</v>
      </c>
      <c r="B20" s="111" t="s">
        <v>227</v>
      </c>
      <c r="C20" s="82" t="s">
        <v>263</v>
      </c>
      <c r="D20" s="111" t="s">
        <v>264</v>
      </c>
      <c r="E20" s="82" t="s">
        <v>16</v>
      </c>
      <c r="F20" s="99">
        <v>1</v>
      </c>
      <c r="G20" s="85">
        <v>0.75</v>
      </c>
      <c r="H20" s="85">
        <v>1</v>
      </c>
      <c r="I20" s="83" t="s">
        <v>17</v>
      </c>
      <c r="J20" s="82" t="s">
        <v>87</v>
      </c>
    </row>
    <row r="21" spans="1:10" ht="28.35" customHeight="1">
      <c r="A21" s="110"/>
      <c r="B21" s="111"/>
      <c r="C21" s="82" t="s">
        <v>16</v>
      </c>
      <c r="D21" s="111"/>
      <c r="E21" s="82" t="s">
        <v>265</v>
      </c>
      <c r="F21" s="99">
        <v>1</v>
      </c>
      <c r="G21" s="85">
        <v>0.78</v>
      </c>
      <c r="H21" s="85">
        <v>0.91</v>
      </c>
      <c r="I21" s="83" t="s">
        <v>17</v>
      </c>
      <c r="J21" s="82" t="s">
        <v>87</v>
      </c>
    </row>
    <row r="22" spans="1:10">
      <c r="A22" s="8"/>
      <c r="B22" s="8"/>
      <c r="C22" s="8"/>
      <c r="D22" s="8"/>
      <c r="E22" s="8"/>
      <c r="F22" s="8"/>
      <c r="G22" s="8"/>
      <c r="H22" s="8"/>
      <c r="I22" s="8"/>
      <c r="J22" s="8"/>
    </row>
    <row r="23" spans="1:10" ht="41.25" customHeight="1">
      <c r="A23" s="110" t="s">
        <v>266</v>
      </c>
      <c r="B23" s="111" t="s">
        <v>227</v>
      </c>
      <c r="C23" s="82" t="s">
        <v>267</v>
      </c>
      <c r="D23" s="111" t="s">
        <v>268</v>
      </c>
      <c r="E23" s="82" t="s">
        <v>16</v>
      </c>
      <c r="F23" s="101" t="s">
        <v>269</v>
      </c>
      <c r="G23" s="88" t="s">
        <v>270</v>
      </c>
      <c r="H23" s="84" t="s">
        <v>271</v>
      </c>
      <c r="I23" s="83" t="s">
        <v>17</v>
      </c>
      <c r="J23" s="82" t="s">
        <v>87</v>
      </c>
    </row>
    <row r="24" spans="1:10" ht="27" customHeight="1">
      <c r="A24" s="110"/>
      <c r="B24" s="111"/>
      <c r="C24" s="82" t="s">
        <v>16</v>
      </c>
      <c r="D24" s="111"/>
      <c r="E24" s="82" t="s">
        <v>272</v>
      </c>
      <c r="F24" s="99">
        <v>0.9</v>
      </c>
      <c r="G24" s="85">
        <v>0.77300000000000002</v>
      </c>
      <c r="H24" s="84">
        <v>0.75560000000000005</v>
      </c>
      <c r="I24" s="83" t="s">
        <v>17</v>
      </c>
      <c r="J24" s="82" t="s">
        <v>87</v>
      </c>
    </row>
    <row r="25" spans="1:10" ht="42.75" customHeight="1">
      <c r="A25" s="110"/>
      <c r="B25" s="111" t="s">
        <v>273</v>
      </c>
      <c r="C25" s="82" t="s">
        <v>274</v>
      </c>
      <c r="D25" s="111" t="s">
        <v>275</v>
      </c>
      <c r="E25" s="82" t="s">
        <v>16</v>
      </c>
      <c r="F25" s="99">
        <v>0.3</v>
      </c>
      <c r="G25" s="85">
        <v>0.2</v>
      </c>
      <c r="H25" s="84">
        <v>0.37909999999999999</v>
      </c>
      <c r="I25" s="83" t="s">
        <v>17</v>
      </c>
      <c r="J25" s="82" t="s">
        <v>87</v>
      </c>
    </row>
    <row r="26" spans="1:10" ht="33" customHeight="1">
      <c r="A26" s="110"/>
      <c r="B26" s="111"/>
      <c r="C26" s="82" t="s">
        <v>16</v>
      </c>
      <c r="D26" s="111"/>
      <c r="E26" s="82" t="s">
        <v>276</v>
      </c>
      <c r="F26" s="99">
        <v>1</v>
      </c>
      <c r="G26" s="85">
        <v>0.51400000000000001</v>
      </c>
      <c r="H26" s="84" t="s">
        <v>277</v>
      </c>
      <c r="I26" s="83" t="s">
        <v>17</v>
      </c>
      <c r="J26" s="82" t="s">
        <v>87</v>
      </c>
    </row>
    <row r="27" spans="1:10">
      <c r="A27" s="8"/>
      <c r="B27" s="8"/>
      <c r="C27" s="8"/>
      <c r="D27" s="8"/>
      <c r="E27" s="8"/>
      <c r="F27" s="8"/>
      <c r="G27" s="8"/>
      <c r="H27" s="8"/>
      <c r="I27" s="8"/>
      <c r="J27" s="8"/>
    </row>
    <row r="28" spans="1:10" ht="52.5" customHeight="1">
      <c r="A28" s="110" t="s">
        <v>278</v>
      </c>
      <c r="B28" s="81" t="s">
        <v>237</v>
      </c>
      <c r="C28" s="81" t="s">
        <v>16</v>
      </c>
      <c r="D28" s="82" t="s">
        <v>279</v>
      </c>
      <c r="E28" s="82" t="s">
        <v>280</v>
      </c>
      <c r="F28" s="99">
        <v>1</v>
      </c>
      <c r="G28" s="85" t="s">
        <v>16</v>
      </c>
      <c r="H28" s="85">
        <v>0.1081</v>
      </c>
      <c r="I28" s="83" t="s">
        <v>17</v>
      </c>
      <c r="J28" s="82" t="s">
        <v>87</v>
      </c>
    </row>
    <row r="29" spans="1:10" ht="28.5" customHeight="1">
      <c r="A29" s="110"/>
      <c r="B29" s="111" t="s">
        <v>281</v>
      </c>
      <c r="C29" s="82" t="s">
        <v>16</v>
      </c>
      <c r="D29" s="82" t="s">
        <v>282</v>
      </c>
      <c r="E29" s="82" t="s">
        <v>283</v>
      </c>
      <c r="F29" s="99" t="s">
        <v>284</v>
      </c>
      <c r="G29" s="85">
        <v>0</v>
      </c>
      <c r="H29" s="85">
        <v>0.38</v>
      </c>
      <c r="I29" s="83" t="s">
        <v>17</v>
      </c>
      <c r="J29" s="82" t="s">
        <v>87</v>
      </c>
    </row>
    <row r="30" spans="1:10" ht="39.75" customHeight="1">
      <c r="A30" s="110"/>
      <c r="B30" s="111"/>
      <c r="C30" s="82" t="s">
        <v>16</v>
      </c>
      <c r="D30" s="82" t="s">
        <v>285</v>
      </c>
      <c r="E30" s="82" t="s">
        <v>286</v>
      </c>
      <c r="F30" s="101">
        <v>1</v>
      </c>
      <c r="G30" s="85">
        <v>0.45</v>
      </c>
      <c r="H30" s="85">
        <v>0.71430000000000005</v>
      </c>
      <c r="I30" s="83" t="s">
        <v>17</v>
      </c>
      <c r="J30" s="82" t="s">
        <v>87</v>
      </c>
    </row>
    <row r="31" spans="1:10">
      <c r="A31" s="8"/>
      <c r="B31" s="8"/>
      <c r="C31" s="8"/>
      <c r="D31" s="8"/>
      <c r="E31" s="8"/>
      <c r="F31" s="8"/>
      <c r="G31" s="8"/>
      <c r="H31" s="8"/>
      <c r="I31" s="8"/>
      <c r="J31" s="8"/>
    </row>
    <row r="32" spans="1:10" ht="28.35" customHeight="1">
      <c r="A32" s="110" t="s">
        <v>287</v>
      </c>
      <c r="B32" s="111" t="s">
        <v>273</v>
      </c>
      <c r="C32" s="81" t="s">
        <v>16</v>
      </c>
      <c r="D32" s="82" t="s">
        <v>288</v>
      </c>
      <c r="E32" s="102" t="s">
        <v>289</v>
      </c>
      <c r="F32" s="101" t="s">
        <v>290</v>
      </c>
      <c r="G32" s="85">
        <v>0.85199999999999998</v>
      </c>
      <c r="H32" s="84">
        <v>0</v>
      </c>
      <c r="I32" s="83" t="s">
        <v>17</v>
      </c>
      <c r="J32" s="82" t="s">
        <v>87</v>
      </c>
    </row>
    <row r="33" spans="1:10" ht="25.5" customHeight="1">
      <c r="A33" s="110"/>
      <c r="B33" s="111"/>
      <c r="C33" s="82" t="s">
        <v>16</v>
      </c>
      <c r="D33" s="82" t="s">
        <v>291</v>
      </c>
      <c r="E33" s="82" t="s">
        <v>292</v>
      </c>
      <c r="F33" s="83">
        <v>3</v>
      </c>
      <c r="G33" s="85">
        <v>0</v>
      </c>
      <c r="H33" s="84">
        <v>0</v>
      </c>
      <c r="I33" s="83" t="s">
        <v>17</v>
      </c>
      <c r="J33" s="82" t="s">
        <v>87</v>
      </c>
    </row>
    <row r="34" spans="1:10">
      <c r="A34" s="8"/>
      <c r="B34" s="8"/>
      <c r="C34" s="8"/>
      <c r="D34" s="8"/>
      <c r="E34" s="8"/>
      <c r="F34" s="8"/>
      <c r="G34" s="8"/>
      <c r="H34" s="8"/>
      <c r="I34" s="8"/>
      <c r="J34" s="8"/>
    </row>
    <row r="35" spans="1:10" ht="45.75" customHeight="1">
      <c r="A35" s="110" t="s">
        <v>293</v>
      </c>
      <c r="B35" s="111" t="s">
        <v>294</v>
      </c>
      <c r="C35" s="82" t="s">
        <v>295</v>
      </c>
      <c r="D35" s="111" t="s">
        <v>296</v>
      </c>
      <c r="E35" s="82" t="s">
        <v>16</v>
      </c>
      <c r="F35" s="99">
        <v>0.8</v>
      </c>
      <c r="G35" s="84">
        <v>0.33300000000000002</v>
      </c>
      <c r="H35" s="84">
        <v>0.66700000000000004</v>
      </c>
      <c r="I35" s="83" t="s">
        <v>17</v>
      </c>
      <c r="J35" s="82" t="s">
        <v>87</v>
      </c>
    </row>
    <row r="36" spans="1:10" ht="42.75">
      <c r="A36" s="110"/>
      <c r="B36" s="111"/>
      <c r="C36" s="82" t="s">
        <v>16</v>
      </c>
      <c r="D36" s="111"/>
      <c r="E36" s="82" t="s">
        <v>297</v>
      </c>
      <c r="F36" s="101" t="s">
        <v>290</v>
      </c>
      <c r="G36" s="84">
        <v>0.625</v>
      </c>
      <c r="H36" s="84" t="s">
        <v>298</v>
      </c>
      <c r="I36" s="83" t="s">
        <v>17</v>
      </c>
      <c r="J36" s="82" t="s">
        <v>87</v>
      </c>
    </row>
    <row r="37" spans="1:10" ht="28.5">
      <c r="A37" s="110"/>
      <c r="B37" s="111"/>
      <c r="C37" s="82" t="s">
        <v>16</v>
      </c>
      <c r="D37" s="111"/>
      <c r="E37" s="82" t="s">
        <v>299</v>
      </c>
      <c r="F37" s="82" t="s">
        <v>290</v>
      </c>
      <c r="G37" s="84">
        <v>1</v>
      </c>
      <c r="H37" s="84">
        <v>1</v>
      </c>
      <c r="I37" s="83" t="s">
        <v>17</v>
      </c>
      <c r="J37" s="82" t="s">
        <v>87</v>
      </c>
    </row>
    <row r="38" spans="1:10" ht="27.75" customHeight="1">
      <c r="A38" s="110"/>
      <c r="B38" s="111"/>
      <c r="C38" s="82" t="s">
        <v>16</v>
      </c>
      <c r="D38" s="111"/>
      <c r="E38" s="82" t="s">
        <v>300</v>
      </c>
      <c r="F38" s="82" t="s">
        <v>290</v>
      </c>
      <c r="G38" s="84">
        <v>0.41</v>
      </c>
      <c r="H38" s="84">
        <v>0.75</v>
      </c>
      <c r="I38" s="83" t="s">
        <v>17</v>
      </c>
      <c r="J38" s="82" t="s">
        <v>87</v>
      </c>
    </row>
    <row r="39" spans="1:10" ht="39.75" customHeight="1">
      <c r="A39" s="110"/>
      <c r="B39" s="111" t="s">
        <v>173</v>
      </c>
      <c r="C39" s="82" t="s">
        <v>301</v>
      </c>
      <c r="D39" s="111" t="s">
        <v>302</v>
      </c>
      <c r="E39" s="82" t="s">
        <v>16</v>
      </c>
      <c r="F39" s="101" t="s">
        <v>303</v>
      </c>
      <c r="G39" s="89" t="s">
        <v>18</v>
      </c>
      <c r="H39" s="86">
        <v>41</v>
      </c>
      <c r="I39" s="83" t="s">
        <v>17</v>
      </c>
      <c r="J39" s="82" t="s">
        <v>87</v>
      </c>
    </row>
    <row r="40" spans="1:10" ht="39.75" customHeight="1">
      <c r="A40" s="110"/>
      <c r="B40" s="111"/>
      <c r="C40" s="82" t="s">
        <v>16</v>
      </c>
      <c r="D40" s="111"/>
      <c r="E40" s="82" t="s">
        <v>304</v>
      </c>
      <c r="F40" s="82" t="s">
        <v>305</v>
      </c>
      <c r="G40" s="84">
        <v>0.5</v>
      </c>
      <c r="H40" s="84">
        <v>0.57120000000000004</v>
      </c>
      <c r="I40" s="83" t="s">
        <v>17</v>
      </c>
      <c r="J40" s="82" t="s">
        <v>87</v>
      </c>
    </row>
    <row r="41" spans="1:10">
      <c r="A41" s="8"/>
      <c r="B41" s="8"/>
      <c r="C41" s="8"/>
      <c r="D41" s="8"/>
      <c r="E41" s="8"/>
      <c r="F41" s="8"/>
      <c r="G41" s="8"/>
      <c r="H41" s="8"/>
      <c r="I41" s="8"/>
      <c r="J41" s="8"/>
    </row>
    <row r="42" spans="1:10" ht="27.75" customHeight="1">
      <c r="A42" s="110" t="s">
        <v>306</v>
      </c>
      <c r="B42" s="111" t="s">
        <v>307</v>
      </c>
      <c r="C42" s="81" t="s">
        <v>16</v>
      </c>
      <c r="D42" s="82" t="s">
        <v>308</v>
      </c>
      <c r="E42" s="82" t="s">
        <v>309</v>
      </c>
      <c r="F42" s="99">
        <v>1</v>
      </c>
      <c r="G42" s="84">
        <v>0.25</v>
      </c>
      <c r="H42" s="84">
        <v>0.85709999999999997</v>
      </c>
      <c r="I42" s="83" t="s">
        <v>17</v>
      </c>
      <c r="J42" s="82" t="s">
        <v>87</v>
      </c>
    </row>
    <row r="43" spans="1:10" ht="39.75" customHeight="1">
      <c r="A43" s="110"/>
      <c r="B43" s="111"/>
      <c r="C43" s="82" t="s">
        <v>16</v>
      </c>
      <c r="D43" s="82" t="s">
        <v>310</v>
      </c>
      <c r="E43" s="79" t="s">
        <v>311</v>
      </c>
      <c r="F43" s="99">
        <v>0.8</v>
      </c>
      <c r="G43" s="84">
        <v>0</v>
      </c>
      <c r="H43" s="84">
        <v>0.57140000000000002</v>
      </c>
      <c r="I43" s="83" t="s">
        <v>17</v>
      </c>
      <c r="J43" s="82" t="s">
        <v>87</v>
      </c>
    </row>
    <row r="44" spans="1:10">
      <c r="A44" s="8"/>
      <c r="B44" s="8"/>
      <c r="C44" s="8"/>
      <c r="D44" s="8"/>
      <c r="E44" s="8"/>
      <c r="F44" s="8"/>
      <c r="G44" s="8"/>
      <c r="H44" s="8"/>
      <c r="I44" s="8"/>
      <c r="J44" s="8"/>
    </row>
    <row r="45" spans="1:10" ht="30.75" customHeight="1">
      <c r="A45" s="110" t="s">
        <v>312</v>
      </c>
      <c r="B45" s="111" t="s">
        <v>313</v>
      </c>
      <c r="C45" s="82" t="s">
        <v>314</v>
      </c>
      <c r="D45" s="111" t="s">
        <v>315</v>
      </c>
      <c r="E45" s="82" t="s">
        <v>16</v>
      </c>
      <c r="F45" s="99">
        <v>0.3</v>
      </c>
      <c r="G45" s="88" t="s">
        <v>18</v>
      </c>
      <c r="H45" s="88" t="s">
        <v>18</v>
      </c>
      <c r="I45" s="83" t="s">
        <v>17</v>
      </c>
      <c r="J45" s="82" t="s">
        <v>87</v>
      </c>
    </row>
    <row r="46" spans="1:10" ht="29.25" customHeight="1">
      <c r="A46" s="110"/>
      <c r="B46" s="111"/>
      <c r="C46" s="82" t="s">
        <v>16</v>
      </c>
      <c r="D46" s="111"/>
      <c r="E46" s="82" t="s">
        <v>316</v>
      </c>
      <c r="F46" s="99">
        <v>0.434</v>
      </c>
      <c r="G46" s="85">
        <v>0</v>
      </c>
      <c r="H46" s="84">
        <v>0.5595</v>
      </c>
      <c r="I46" s="83" t="s">
        <v>17</v>
      </c>
      <c r="J46" s="82" t="s">
        <v>87</v>
      </c>
    </row>
    <row r="47" spans="1:10" ht="28.35" customHeight="1">
      <c r="A47" s="110"/>
      <c r="B47" s="111"/>
      <c r="C47" s="82" t="s">
        <v>16</v>
      </c>
      <c r="D47" s="111"/>
      <c r="E47" s="82" t="s">
        <v>317</v>
      </c>
      <c r="F47" s="99" t="s">
        <v>318</v>
      </c>
      <c r="G47" s="85">
        <v>0</v>
      </c>
      <c r="H47" s="84">
        <v>-0.35010000000000002</v>
      </c>
      <c r="I47" s="83" t="s">
        <v>17</v>
      </c>
      <c r="J47" s="82" t="s">
        <v>87</v>
      </c>
    </row>
    <row r="48" spans="1:10" ht="33.75" customHeight="1">
      <c r="A48" s="110"/>
      <c r="B48" s="111"/>
      <c r="C48" s="82" t="s">
        <v>16</v>
      </c>
      <c r="D48" s="111"/>
      <c r="E48" s="82" t="s">
        <v>319</v>
      </c>
      <c r="F48" s="99">
        <v>1</v>
      </c>
      <c r="G48" s="85">
        <v>0</v>
      </c>
      <c r="H48" s="84">
        <v>1</v>
      </c>
      <c r="I48" s="83" t="s">
        <v>17</v>
      </c>
      <c r="J48" s="82" t="s">
        <v>87</v>
      </c>
    </row>
    <row r="49" spans="1:10" ht="26.25" customHeight="1">
      <c r="A49" s="110"/>
      <c r="B49" s="111"/>
      <c r="C49" s="82" t="s">
        <v>16</v>
      </c>
      <c r="D49" s="111"/>
      <c r="E49" s="82" t="s">
        <v>320</v>
      </c>
      <c r="F49" s="99">
        <v>1</v>
      </c>
      <c r="G49" s="84">
        <v>0.33329999999999999</v>
      </c>
      <c r="H49" s="84">
        <v>0.86599999999999999</v>
      </c>
      <c r="I49" s="83" t="s">
        <v>17</v>
      </c>
      <c r="J49" s="82" t="s">
        <v>87</v>
      </c>
    </row>
    <row r="50" spans="1:10" s="103" customFormat="1" ht="33.950000000000003" customHeight="1">
      <c r="A50" s="116" t="s">
        <v>149</v>
      </c>
      <c r="B50" s="116"/>
      <c r="C50" s="116"/>
      <c r="D50" s="116"/>
      <c r="E50" s="116"/>
      <c r="F50" s="116"/>
      <c r="G50" s="116"/>
      <c r="H50" s="116"/>
      <c r="I50" s="116"/>
      <c r="J50" s="116"/>
    </row>
    <row r="51" spans="1:10" s="103" customFormat="1" ht="33.950000000000003" customHeight="1">
      <c r="A51" s="116" t="s">
        <v>150</v>
      </c>
      <c r="B51" s="116"/>
      <c r="C51" s="116"/>
      <c r="D51" s="116"/>
      <c r="E51" s="116"/>
      <c r="F51" s="116"/>
      <c r="G51" s="116"/>
      <c r="H51" s="116"/>
      <c r="I51" s="116"/>
      <c r="J51" s="116"/>
    </row>
    <row r="54" spans="1:10" ht="15">
      <c r="A54" s="118" t="s">
        <v>158</v>
      </c>
      <c r="B54" s="118"/>
      <c r="C54" s="97"/>
    </row>
    <row r="55" spans="1:10" ht="15">
      <c r="A55" s="97"/>
      <c r="B55" s="97"/>
      <c r="C55" s="97"/>
    </row>
    <row r="56" spans="1:10">
      <c r="A56" s="77" t="s">
        <v>321</v>
      </c>
    </row>
  </sheetData>
  <mergeCells count="55">
    <mergeCell ref="A50:J50"/>
    <mergeCell ref="A51:J51"/>
    <mergeCell ref="A54:B54"/>
    <mergeCell ref="A41:J41"/>
    <mergeCell ref="A42:A43"/>
    <mergeCell ref="B42:B43"/>
    <mergeCell ref="A44:J44"/>
    <mergeCell ref="A45:A49"/>
    <mergeCell ref="B45:B49"/>
    <mergeCell ref="D45:D49"/>
    <mergeCell ref="A34:J34"/>
    <mergeCell ref="A35:A40"/>
    <mergeCell ref="B35:B38"/>
    <mergeCell ref="D35:D38"/>
    <mergeCell ref="B39:B40"/>
    <mergeCell ref="D39:D40"/>
    <mergeCell ref="A27:J27"/>
    <mergeCell ref="A28:A30"/>
    <mergeCell ref="B29:B30"/>
    <mergeCell ref="A31:J31"/>
    <mergeCell ref="A32:A33"/>
    <mergeCell ref="B32:B33"/>
    <mergeCell ref="A23:A26"/>
    <mergeCell ref="B23:B24"/>
    <mergeCell ref="D23:D24"/>
    <mergeCell ref="B25:B26"/>
    <mergeCell ref="D25:D26"/>
    <mergeCell ref="A19:J19"/>
    <mergeCell ref="A20:A21"/>
    <mergeCell ref="B20:B21"/>
    <mergeCell ref="D20:D21"/>
    <mergeCell ref="A22:J22"/>
    <mergeCell ref="A14:A18"/>
    <mergeCell ref="B14:B16"/>
    <mergeCell ref="D14:D16"/>
    <mergeCell ref="B17:B18"/>
    <mergeCell ref="D17:D18"/>
    <mergeCell ref="A8:J8"/>
    <mergeCell ref="A9:A12"/>
    <mergeCell ref="B9:B12"/>
    <mergeCell ref="D9:D12"/>
    <mergeCell ref="A13:J13"/>
    <mergeCell ref="F1:F2"/>
    <mergeCell ref="G1:I1"/>
    <mergeCell ref="J1:J2"/>
    <mergeCell ref="A3:A7"/>
    <mergeCell ref="B3:B4"/>
    <mergeCell ref="D3:D4"/>
    <mergeCell ref="B5:B7"/>
    <mergeCell ref="D5:D7"/>
    <mergeCell ref="A1:A2"/>
    <mergeCell ref="B1:B2"/>
    <mergeCell ref="C1:C2"/>
    <mergeCell ref="D1:D2"/>
    <mergeCell ref="E1:E2"/>
  </mergeCells>
  <pageMargins left="0" right="0" top="0.39374999999999999" bottom="0.39374999999999999"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3" ma:contentTypeDescription="Crie um novo documento." ma:contentTypeScope="" ma:versionID="9fdf8d6206d6a8cb1c78b2f00b490baa">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ec3140a3155a5f2af83fe1e293216e46"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128A1B-4E81-4A8F-9C69-FF7BEBC4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79439F-5D81-4D3C-9E78-7BC2A7F1646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E40860F-BE71-4351-9E89-3DEFDAA95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856</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373</cp:revision>
  <dcterms:created xsi:type="dcterms:W3CDTF">2020-02-04T11:39:06Z</dcterms:created>
  <dcterms:modified xsi:type="dcterms:W3CDTF">2022-04-20T14:57:58Z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0x010100C9AE3DD727D6204FAC7B2DB3A280FAC2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