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timpmt.sharepoint.com/teams/PGJ/DEPLAN/GESTÃO/2022/Portal Transparência/Indicadores mês a mês 2022/"/>
    </mc:Choice>
  </mc:AlternateContent>
  <xr:revisionPtr revIDLastSave="22" documentId="8_{F88E2F25-20DE-460F-A357-8BAC0F8A5E9D}" xr6:coauthVersionLast="47" xr6:coauthVersionMax="47" xr10:uidLastSave="{6FA21D04-A67D-45E8-A9A8-43EA1B97F644}"/>
  <bookViews>
    <workbookView xWindow="-120" yWindow="-120" windowWidth="24240" windowHeight="13020" tabRatio="500" xr2:uid="{00000000-000D-0000-FFFF-FFFF00000000}"/>
  </bookViews>
  <sheets>
    <sheet name="Área_Fim" sheetId="1" r:id="rId1"/>
    <sheet name="Adm__Superior_e_Órgãos_Auxiliar" sheetId="2" r:id="rId2"/>
    <sheet name="Área_Mei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57" i="1" l="1"/>
  <c r="F48" i="1"/>
  <c r="F46" i="1"/>
  <c r="F45" i="1"/>
  <c r="F43" i="1"/>
  <c r="F40" i="1"/>
  <c r="F35" i="1"/>
  <c r="F33" i="1"/>
  <c r="F30" i="1"/>
  <c r="F25" i="1"/>
  <c r="F18" i="1"/>
  <c r="F12" i="1"/>
  <c r="F11" i="1"/>
  <c r="F10" i="1"/>
  <c r="F9" i="1"/>
  <c r="F8" i="1"/>
  <c r="F7" i="1"/>
  <c r="F5" i="1"/>
</calcChain>
</file>

<file path=xl/sharedStrings.xml><?xml version="1.0" encoding="utf-8"?>
<sst xmlns="http://schemas.openxmlformats.org/spreadsheetml/2006/main" count="752" uniqueCount="317">
  <si>
    <t>Área de Atuação</t>
  </si>
  <si>
    <t>Objetivo Estratégico</t>
  </si>
  <si>
    <t>Indicador de Impacto</t>
  </si>
  <si>
    <t>Macro Ação</t>
  </si>
  <si>
    <t>Indicador de Esforço</t>
  </si>
  <si>
    <t>Meta 2020-2023
(4 anos)</t>
  </si>
  <si>
    <t>Documento</t>
  </si>
  <si>
    <t>Resultado</t>
  </si>
  <si>
    <t>Impacto</t>
  </si>
  <si>
    <t>Esforço</t>
  </si>
  <si>
    <t>Com ou Sem Movimento</t>
  </si>
  <si>
    <t>Com Movimento (Iniciativa)</t>
  </si>
  <si>
    <t>Cidadania e Consumidor</t>
  </si>
  <si>
    <t>Exigir a ampliação do acesso à creche e garantia de conclusão do ensino fundamental na idade recomendada</t>
  </si>
  <si>
    <t>Taxa de matrículas em creches</t>
  </si>
  <si>
    <t>Fomento à ampliação do acesso à creche</t>
  </si>
  <si>
    <t>-</t>
  </si>
  <si>
    <t>N/A</t>
  </si>
  <si>
    <t>Informação Inexistente</t>
  </si>
  <si>
    <t>INEP e IBGE</t>
  </si>
  <si>
    <t>Índice de fomento ao acesso à creche</t>
  </si>
  <si>
    <t>Portal FOCO
SIMP</t>
  </si>
  <si>
    <t>Taxa de disparidade idade-série</t>
  </si>
  <si>
    <t>Fomento à conclusão do ensino fundamental na idade recomendada</t>
  </si>
  <si>
    <t>≤6,48</t>
  </si>
  <si>
    <t>INEP</t>
  </si>
  <si>
    <t>Índice de fomento à redução da disparidade idade-série</t>
  </si>
  <si>
    <t>Não se Aplica</t>
  </si>
  <si>
    <t>Fomento da implementação da mediação escolar como forma de pacificação social de conflitos</t>
  </si>
  <si>
    <t>Índice de fomento à implementação do Projeto de Mediação Escolar</t>
  </si>
  <si>
    <t>Garantir a eficiência no atendimento da atenção básica à saúde </t>
  </si>
  <si>
    <t>Índice de conformidade da atuação das Unidades Básicas de Saúde</t>
  </si>
  <si>
    <t>Acompanhamento das ações relacionadas a Atenção Básica previstas no Plano Municipal e Estadual de Saúde no município, com a articulação da rede, fomentando a atuação integrada e valorização dos órgãos de Controle Social</t>
  </si>
  <si>
    <t>PJE Cidadania e Consumidor</t>
  </si>
  <si>
    <t>Índice de acompanhamento da Atenção Básica previsto no Plano Municipal</t>
  </si>
  <si>
    <t>Incentivo à atuação integrada entre o Conselho Municipal de Saúde, Gestores Municipais e Equipes das Unidades Básicas de Saúde; e, à implementação de práticas solução consensual de desconformidades nos serviços prestados pela rede básica de saúde</t>
  </si>
  <si>
    <t>Índice de fomento à atuação integrada e solução consensual das desconformidades</t>
  </si>
  <si>
    <t>Impulsionar a adoção de padrões inovadores que priorizem a execução de programas de Saúde Preventiva (alimentação saudável, práticas esportivas, vacinação, etc) pela rede básica de saúde</t>
  </si>
  <si>
    <t>Índice de fomento à saúde preventiva</t>
  </si>
  <si>
    <t>29,11%*</t>
  </si>
  <si>
    <t>24,05%*</t>
  </si>
  <si>
    <t>Disseminar as ações previstas no Plano Municipal de Saúde e as prioridades definidas para prevenção de doenças para todos os setores da administração pública; lideranças comunitárias e empresariais; estudantes e servidores das redes pública e privada de ensino</t>
  </si>
  <si>
    <t>Índice de disseminação do Plano Municipal de Saúde</t>
  </si>
  <si>
    <t>Criança e Adolescente</t>
  </si>
  <si>
    <t>Exigir o cumprimento do direito à saúde mental da criança e do adolescente com cobertura de rede de cuidado e tratamento ambulatorial para uso abusivo de substância psicoativa</t>
  </si>
  <si>
    <t>Índice de cobertura (adequada) de Centro de Atenção Psicossocial (CAPS)</t>
  </si>
  <si>
    <t>Fomentar a implementação de Centros de Atenção Psicossocial (CAPS)</t>
  </si>
  <si>
    <t>58 Municípios</t>
  </si>
  <si>
    <t>31 municípios</t>
  </si>
  <si>
    <t>26 municípios</t>
  </si>
  <si>
    <t>SES-MT</t>
  </si>
  <si>
    <t>Índice de fomento à implementação do CAPS</t>
  </si>
  <si>
    <t>Exigir a redução das diversas formas de violência escolar na rede pública</t>
  </si>
  <si>
    <t>Taxa de violência escolar</t>
  </si>
  <si>
    <t>Implementação de medidas de pacificação social no ambiente escolar</t>
  </si>
  <si>
    <t>SESP-MT e IBGE</t>
  </si>
  <si>
    <t>Índice de medidas de enfrentamento à violência e implantação de pacificação social</t>
  </si>
  <si>
    <t>Criminal</t>
  </si>
  <si>
    <t>Fortalecer a ressocialização dos reeducandos e a redução da prática delituosa </t>
  </si>
  <si>
    <t>Índice de ressocialização</t>
  </si>
  <si>
    <t>Fomento à ressocialização dos reeducandos por intermédio de parcerias interinstitucionais que viabilizem trabalho e cursos nas unidades penais</t>
  </si>
  <si>
    <t>Fonte Inexistente</t>
  </si>
  <si>
    <t>Percentual de reincidência</t>
  </si>
  <si>
    <t>Índice de fomento à ressocialização de reeducandos</t>
  </si>
  <si>
    <t>25 UP**</t>
  </si>
  <si>
    <t>Fomentar a implementação do modelo de Centro de Reintegração Social (APAC)</t>
  </si>
  <si>
    <t>Índice de fomento à implementação de CERS</t>
  </si>
  <si>
    <t>Fomentar a prevenção e repressão ao tráfico de drogas e crimes violentos (homicídio, latrocínio e feminicídio)</t>
  </si>
  <si>
    <t>Taxa de feminicídio</t>
  </si>
  <si>
    <t>Fomento à prevenção do feminicídio através da implementação da Rede de Enfrentamento à violência doméstica e familiar contra a mulher</t>
  </si>
  <si>
    <t>≤0,0976</t>
  </si>
  <si>
    <t>Índice de implementação de Projetos da Rede de Enfrentamento</t>
  </si>
  <si>
    <t>Taxa de homicídio doloso</t>
  </si>
  <si>
    <t>Implementação dos Núcleos de Defesa da Vida e das vítimas de crimes violentos (homicídio e latrocínio)</t>
  </si>
  <si>
    <t>≤2,39</t>
  </si>
  <si>
    <t>Índice de fomento à implementação do Núcleo de Defesa da Vida</t>
  </si>
  <si>
    <t>Tempo médio de tramitação de ações penais de tráfico de drogas</t>
  </si>
  <si>
    <t>Gestão das ações penais de tráfico de drogas</t>
  </si>
  <si>
    <t>≤506 (dias)</t>
  </si>
  <si>
    <t>723 (dias)</t>
  </si>
  <si>
    <t>523 (dias)</t>
  </si>
  <si>
    <t>Portal FOCO</t>
  </si>
  <si>
    <t>Percentual de alienações antecipadas em ações penais de tráfico de drogas</t>
  </si>
  <si>
    <t>Indicador descontinuado com base na Lei nº 13.840, de 05 de junho de 2019</t>
  </si>
  <si>
    <t>Índice de melhoria da gestão de ações penais de tráfico de drogas</t>
  </si>
  <si>
    <t>Planejamento Estratégico</t>
  </si>
  <si>
    <t>Meio Ambiente Natural e Urbano</t>
  </si>
  <si>
    <t>Promover ações que elevem a qualidade do saneamento básico</t>
  </si>
  <si>
    <t>Índice de qualidade da água</t>
  </si>
  <si>
    <t>Exigir do poder público que atenda aos critérios de controle da qualidade da água e promova a expansão da coleta e tratamento de esgoto, conforme previsto no Plano Municipal de Saneamento Básico</t>
  </si>
  <si>
    <t>Sem Fonte</t>
  </si>
  <si>
    <t>Índice de acompanhamento do controle da qualidade da água</t>
  </si>
  <si>
    <t>Percentual de tratamento de esgoto</t>
  </si>
  <si>
    <t>SNIS</t>
  </si>
  <si>
    <t>Índice de acompanhamento da expansão da coleta e tratamento de esgoto</t>
  </si>
  <si>
    <t>Índice de implantação do Plano Municipal de Saneamento Básico (PMSB)</t>
  </si>
  <si>
    <t>Índice de fomento à implementação dos Planos Municipais de Saneamento Básico (PMSB)</t>
  </si>
  <si>
    <t>Índice de destinação adequada de resíduos</t>
  </si>
  <si>
    <t>Exigir a adequada destinação dos resíduos sólidos e implementação da reciclagem e logística reversa</t>
  </si>
  <si>
    <t>SEMA/MT</t>
  </si>
  <si>
    <t>Índice de reciclagem e logística reversa</t>
  </si>
  <si>
    <t>Índice de acompanhamento e fiscalização da destinação de resíduos sólidos, reciclagem e logística reversa</t>
  </si>
  <si>
    <t>Elevar as ações de prevenção e de reparação de danos causados aos ecossistemas</t>
  </si>
  <si>
    <t>Índice de desmatamento</t>
  </si>
  <si>
    <t>Fortalecimento da atuação no combate ao desmatamento ilegal e queimadas nas comarcas</t>
  </si>
  <si>
    <t>≤1.014 km²</t>
  </si>
  <si>
    <t>1.767 km²</t>
  </si>
  <si>
    <t>1.907 km²</t>
  </si>
  <si>
    <t>INPE</t>
  </si>
  <si>
    <t>Índice de queimadas</t>
  </si>
  <si>
    <t>≤201129</t>
  </si>
  <si>
    <t>Índice de fomento ao combate do desmatamento e queimadas</t>
  </si>
  <si>
    <t>Índice de proteção de nascentes</t>
  </si>
  <si>
    <t>Fiscalizar a poluição e degradação dos recursos hídricos e das áreas de preservação permanente</t>
  </si>
  <si>
    <t>25
municípios</t>
  </si>
  <si>
    <t>3
municípios</t>
  </si>
  <si>
    <t>Projeto Água para o Futuro</t>
  </si>
  <si>
    <t>Índice de fomento à proteção de recursos hídricos</t>
  </si>
  <si>
    <t>Fortalecimento da atuação das Promotorias de Bacia hidrográfica</t>
  </si>
  <si>
    <t>Índice de fortalecimento das Promotorias de Bacia Hidrográfica</t>
  </si>
  <si>
    <t>Índice de reabilitação de animais silvestres</t>
  </si>
  <si>
    <t>Empreender medidas para garantir a reabilitação dos animais silvestres por meio da implementação dos Centros de Triagem e de Reabilitação de Animais Silvestres (CETRAS) e responsabilizar os degradadores</t>
  </si>
  <si>
    <t>SEMA</t>
  </si>
  <si>
    <t>Índice de fomento à implementação do CETRAS</t>
  </si>
  <si>
    <t>Patrimônio Público</t>
  </si>
  <si>
    <t>Garantir a eficiência e responsabilização dos atos de improbidade e lesão ao erário</t>
  </si>
  <si>
    <t>Promoção da eficiência da atuação ministerial no combate à corrupção</t>
  </si>
  <si>
    <t>Percentual de conclusão de estoque antigo</t>
  </si>
  <si>
    <t>Percentual de conclusão de estoque relevante</t>
  </si>
  <si>
    <t>Percentual de execução de decisões judiciais</t>
  </si>
  <si>
    <t>Percentual de execução de acordos descumpridos</t>
  </si>
  <si>
    <t>Prevenir danos a probidade administrativa e ao patrimônio público </t>
  </si>
  <si>
    <t>Índice de prevenção de danos a probidade administrativa e ao patrimônio público</t>
  </si>
  <si>
    <t>Promover ações de prevenção à corrupção</t>
  </si>
  <si>
    <t>Indicador Descontinuado (Indicador de impacto descontinuado uma vez que, da maneira como foi concebido, ultrapassa as atribuições do Ministério Público que, no máximo pode empreender medidas de fomento (esforço) no que toca à prevenção da corrupção perante os órgãos de execução, o que já encontra-se contemplado no indicador de esforço 1.1: índice de prevenção à corrupção.)</t>
  </si>
  <si>
    <t>Índice de prevenção à corrupção</t>
  </si>
  <si>
    <t>Índice de implementação de controle interno</t>
  </si>
  <si>
    <t>Fomento à implementação de controle interno nos municípios</t>
  </si>
  <si>
    <t>79
municípios</t>
  </si>
  <si>
    <t>63
municípios</t>
  </si>
  <si>
    <t>63 municípios</t>
  </si>
  <si>
    <t>TCE/MT
(Relatório Técnico N° 132446/2019)</t>
  </si>
  <si>
    <t>Índice de fomento à implementação de controle interno</t>
  </si>
  <si>
    <t>Setor/Unidade responsável pela informação: DEPLAN – MPE/MT</t>
  </si>
  <si>
    <t>*Considerando que o Assunto Índice de disseminação do Plano Municipal de Saúde (920144) foi contemplado pelo Índice de fomento a saúde preventiva (920143), o departamento entendeu por não excluir da taxonomia o Assunto (920144), conforme pautado em reunião do Comitê de Gestão Estratégico realizada em 25/11/2021, por correr risco de perda de esforços já lançados em procedimentos registrados com o referido código. Assim, a apuração está sendo realizada selecionando (somando) os dois assuntos, já que a meta de ambos é idêntica.</t>
  </si>
  <si>
    <t>**Meta alterada de 25 Comarcas (32%), para 25 Unidades Penais, em 23/05/2022, conforme Ata salva nos arquivos no DEPLAN, haja vista a possibilidade de a Comarca poder executar mais de uma iniciativa por ter mais de uma unidade penal, além do fechamento de 12 unidades penais no Estado de Mato Grosso, entre 2019 e 2021.</t>
  </si>
  <si>
    <t>Meta 2020-2023 (4 anos)</t>
  </si>
  <si>
    <t>Resultados</t>
  </si>
  <si>
    <t>2020*</t>
  </si>
  <si>
    <t>2022**</t>
  </si>
  <si>
    <t>CAO – Coordenação Geral</t>
  </si>
  <si>
    <t>Fomentar práticas de governança e gestão em todos os níveis, resolutivas e orientadas para resultados </t>
  </si>
  <si>
    <t>Percentual de metas do planejamento estratégico da área fim atingidas </t>
  </si>
  <si>
    <t>Contribuir na otimização das atividades dos órgãos de execução para atingimento do Planejamento Estratégico Institucional (PEI)  </t>
  </si>
  <si>
    <t>Produção técnica de material orientativo</t>
  </si>
  <si>
    <t>765 (40%)</t>
  </si>
  <si>
    <t>Percentual de iniciativas para atingimento dos objetivos estratégicos  </t>
  </si>
  <si>
    <t>Redução do tempo de resposta das análises técnicas </t>
  </si>
  <si>
    <t>30 dias</t>
  </si>
  <si>
    <t>Índice de manifestações técnicas emitidas</t>
  </si>
  <si>
    <t>Ouvidoria</t>
  </si>
  <si>
    <t>Modernizar e dar celeridade aos processos organizacionais internos </t>
  </si>
  <si>
    <t>Promover o atendimento célere e eficiente à sociedade das manifestações recebidas pela Ouvidoria  </t>
  </si>
  <si>
    <t>Percentual de manifestações respondidas no prazo de 30 dias </t>
  </si>
  <si>
    <t>Fortalecer a comunicação e a imagem institucional </t>
  </si>
  <si>
    <t>Promover ações de acesso às ações da Ouvidoria de forma a fortalecer a imagem institucional </t>
  </si>
  <si>
    <t>Número de municípios contemplados com ações da Ouvidoria </t>
  </si>
  <si>
    <t>GAECO</t>
  </si>
  <si>
    <t>Estabelecer rotina de investigação para identificar ativos financeiros</t>
  </si>
  <si>
    <t>Tempo médio de investigação na identificação de ativos financeiros</t>
  </si>
  <si>
    <t>9 meses</t>
  </si>
  <si>
    <t>Tornar mais célere a atividade investigativa e promover maior eficiência na gestão da tramitação das ações penais </t>
  </si>
  <si>
    <t>Duração média das investigações (meses)</t>
  </si>
  <si>
    <t>18 meses</t>
  </si>
  <si>
    <t>Percentual de ações penais com gestão realizada</t>
  </si>
  <si>
    <t>Fortalecer a estrutura das unidades desconcentradas do GAECO  </t>
  </si>
  <si>
    <t>Percentual de execução do Projeto  </t>
  </si>
  <si>
    <t>COGER</t>
  </si>
  <si>
    <t>Fiscalizar a execução do planejamento estratégico da área fim</t>
  </si>
  <si>
    <t>Índice de medidas de fomento ao cumprimento do Planejamento Estratégico pelos órgãos de execução </t>
  </si>
  <si>
    <t>Promover a qualidade de vida no trabalho e a gestão por competências</t>
  </si>
  <si>
    <t>Desenvolver medidas de avaliação e acompanhamento das condições de saúde dos membros  </t>
  </si>
  <si>
    <t>Percentual de membros avaliados e acompanhados</t>
  </si>
  <si>
    <t>CEAF</t>
  </si>
  <si>
    <t>Intensificar a formação, capacitação e aperfeiçoamento dos integrantes </t>
  </si>
  <si>
    <t>Promover a formação, qualificação e aperfeiçoamento continuados de membros e servidores </t>
  </si>
  <si>
    <t>Percentual de integrantes capacitados com carga horária mínima de 8h/ano </t>
  </si>
  <si>
    <t>Porcentagem de execução do Plano Anual de Capacitação (PAC) </t>
  </si>
  <si>
    <t> </t>
  </si>
  <si>
    <t>CAOP/CSI</t>
  </si>
  <si>
    <t>Percentual de relatórios de inteligência difundidos </t>
  </si>
  <si>
    <t>Realizar a gestão da informação, visando produzir conhecimento útil e racional, exigido pelo princípio da eficiência </t>
  </si>
  <si>
    <t>Não 
Informado</t>
  </si>
  <si>
    <t>Incremento das bases de dados, aquisição de microserviços e acessos por meio de usuário/senha disponíveis ao CAOP/CSI  </t>
  </si>
  <si>
    <t>19,5 base de dados</t>
  </si>
  <si>
    <t>Fomentar práticas de governança e gestão em todos níveis, resolutivas e orientadas para resultados </t>
  </si>
  <si>
    <t>Conformação da Instituição com a Lei Geral de Proteção de Dados</t>
  </si>
  <si>
    <t>Implantar Programa de Governança de Dados Pessoais com base na LGPD</t>
  </si>
  <si>
    <t>Percentual de implementação do Programa </t>
  </si>
  <si>
    <t>Prover soluções tecnológicas inovadoras, integradas e eficientes </t>
  </si>
  <si>
    <t>Relatórios de inteligência espontâneo produzidos </t>
  </si>
  <si>
    <t>Implantação do Portal de Acesso à investigação (PAI) </t>
  </si>
  <si>
    <t>Número de acessos e pesquisas nível 1 no sistema PAI </t>
  </si>
  <si>
    <t>Número de acessos e pesquisas nível 2 no sistema PAI</t>
  </si>
  <si>
    <t>Gabinete PGJ – Promotores Auxiliares</t>
  </si>
  <si>
    <t>Promover a qualidade de vida no trabalho e a gestão por competências </t>
  </si>
  <si>
    <t>Percentual de satisfação dos integrantes</t>
  </si>
  <si>
    <t>Promover a Qualidade de vida no trabalho</t>
  </si>
  <si>
    <t>Percentual de integrantes contemplados com ações de qualidade de vida </t>
  </si>
  <si>
    <t>Taxa de afastamento </t>
  </si>
  <si>
    <t>Implementar a Gestão por competências  </t>
  </si>
  <si>
    <t>Percentual de integrantes capacitados nas competências comuns mapeadas </t>
  </si>
  <si>
    <t>Percentual de integrantes capacitados nas competências gerenciais mapeadas </t>
  </si>
  <si>
    <t>Percentual de implantação do Programa de Gestão por Competências</t>
  </si>
  <si>
    <t>NACO  - Criminal</t>
  </si>
  <si>
    <t>Modernizar e dar celeridade aos processos organizacionais internos</t>
  </si>
  <si>
    <t>Ampliar e fortalecer a atividade investigativa de crimes cometidos por agentes detentores de foro especial por prerrogativa de função</t>
  </si>
  <si>
    <t>Tempo médio de tramitação das investigações (dias)</t>
  </si>
  <si>
    <t>Promover o acompanhamento eficaz das ações penais em tramitação com implantação de mecanismos específicos</t>
  </si>
  <si>
    <t>Número de medidas executadas conforme plano de ação</t>
  </si>
  <si>
    <t>* Dados referentes a apuração ocorrida em outubro de 2020</t>
  </si>
  <si>
    <t>** Dados referentes a apuração ocorrida até junho de 2022</t>
  </si>
  <si>
    <t>Indicadores de Impacto</t>
  </si>
  <si>
    <t>Indicadores de Esforço</t>
  </si>
  <si>
    <t>Controle Interno</t>
  </si>
  <si>
    <t>Fomentar práticas de governança e gestão em todos os níveis, resolutivas e orientadas para resultado</t>
  </si>
  <si>
    <t>Índice de aderência das áreas à política de Gestão de Riscos </t>
  </si>
  <si>
    <t>Estruturar o Controle Interno como instrumento de governança e gestão de riscos </t>
  </si>
  <si>
    <t>Índice de recomendações de implementação de instrumentos de Gestão de Riscos (GR) atendidas</t>
  </si>
  <si>
    <t>Índice de redução de custos nos processos organizacionais</t>
  </si>
  <si>
    <t>Auxiliar na melhoria da eficiência e economicidade dos processos organizacionais internos. </t>
  </si>
  <si>
    <t>Índice de Execução das avaliações previstas no Plano Anual de Auditoria Interna (PAAI)</t>
  </si>
  <si>
    <t>Índice de Recomendações atendidas em Auditorias Internas</t>
  </si>
  <si>
    <t>DECOM
(DICS)</t>
  </si>
  <si>
    <t>Fortalecer a comunicação e a imagem institucional. </t>
  </si>
  <si>
    <t>Índice de destaque de publicações</t>
  </si>
  <si>
    <t>Promover o relacionamento do MP com a sociedade</t>
  </si>
  <si>
    <t>Matérias produzidas</t>
  </si>
  <si>
    <t>Posts publicados para redes sociais  </t>
  </si>
  <si>
    <t>Taxa de incremento de seguidores no Instagram </t>
  </si>
  <si>
    <t>DENGE</t>
  </si>
  <si>
    <t>Assegurar a disponibilidade financeira e a aplicação eficiente dos recursos orçamentários </t>
  </si>
  <si>
    <t>Grau de eficiência na aplicação dos recursos planejados para obras de construção civil </t>
  </si>
  <si>
    <t>Execução de obras de construção e ampliação de unidades ministeriais </t>
  </si>
  <si>
    <t>Eficiência financeira sobre o recurso total disponibilizado </t>
  </si>
  <si>
    <t>Número de unidades administrativas iniciadas de construção, ampliação ou reforma</t>
  </si>
  <si>
    <t>Promover ações de sustentabilidade e a eficientização no uso de recursos naturais</t>
  </si>
  <si>
    <t>Redução do consumo de energia não renovável</t>
  </si>
  <si>
    <t>Substituição de energia não renovável por energia renovável em seu consumo na entrância final </t>
  </si>
  <si>
    <t>Quantidade de unidades ministeriais com energia renovável implantada </t>
  </si>
  <si>
    <t>DAEXP</t>
  </si>
  <si>
    <t>Percentual de procedimentos administrativos virtualizados </t>
  </si>
  <si>
    <t>Estabelecer virtualização do Sistema de Gestão Administrativa (GEDOC) </t>
  </si>
  <si>
    <t>Percentual de execução do projeto</t>
  </si>
  <si>
    <t>DAQ</t>
  </si>
  <si>
    <t>Índice do tempo do processo de aquisição de bens e serviços nas licitações </t>
  </si>
  <si>
    <t>Promover eficiência e economicidade nos procedimentos administrativos relativos à aquisição de bens e serviços</t>
  </si>
  <si>
    <t>90 dias (25%)</t>
  </si>
  <si>
    <t>131 dias (0%)</t>
  </si>
  <si>
    <t>186 dias</t>
  </si>
  <si>
    <t>Não Informado</t>
  </si>
  <si>
    <t>Percentual de pregões homologados</t>
  </si>
  <si>
    <t>Assegurar a disponibilidade financeira e a aplicação eficiente dos recursos orçamentários</t>
  </si>
  <si>
    <t>Percentual de economia nos processos de aquisição de bens e serviços</t>
  </si>
  <si>
    <t>Promover ou garantir a aderência do plano de aquisições ao orçamento executado </t>
  </si>
  <si>
    <t>Percentual de aderência do plano anual de aquisições</t>
  </si>
  <si>
    <t>DTI</t>
  </si>
  <si>
    <t>Implantação de práticas de governança na tecnologia da informação em cumprimento à Política Nacional de TI (Resolução 171/2017)</t>
  </si>
  <si>
    <t>Percentual de aderência aos eixos Planos, Políticas e Modelos; Processos; Estruturas Organizacionais; e Informação.</t>
  </si>
  <si>
    <t>Prover soluções tecnológicas inovadoras, integradas e eficientes</t>
  </si>
  <si>
    <t>Implantação de soluções inovadoras com redução de custos </t>
  </si>
  <si>
    <t>Percentual de desktops substituídos por estações de trabalho de baixo custo </t>
  </si>
  <si>
    <t>200 (100%)</t>
  </si>
  <si>
    <t>Descontinuado</t>
  </si>
  <si>
    <t>Virtualização de procedimentos organizacionais que promovam a eficiência da atuação ministerial </t>
  </si>
  <si>
    <t>Percentual de virtualizações implantadas em processos organizacionais </t>
  </si>
  <si>
    <t>DEFIN</t>
  </si>
  <si>
    <t>Promover o controle e gestão de custos</t>
  </si>
  <si>
    <t>Percentual de implementação da sistemática de gestão dos custos</t>
  </si>
  <si>
    <t>100% (2021)</t>
  </si>
  <si>
    <t>Prover medidas de rentabilidade</t>
  </si>
  <si>
    <t>Medidas de captação de recursos</t>
  </si>
  <si>
    <t>DEPLAN</t>
  </si>
  <si>
    <t>Fomentar práticas de governança e gestão em todos os níveis, resolutivas e orientadas para resultados</t>
  </si>
  <si>
    <t>Implementação da Gestão Estratégica orientada para resultados</t>
  </si>
  <si>
    <t>Promover iniciativas de inovação como ferramenta de fomento à Gestão Estratégica orientada para resultados</t>
  </si>
  <si>
    <t>Percentual de Implementação do Projeto do Sistema de Acompanhamento do Planejamento Estratégico (automatizado e por indicadores)</t>
  </si>
  <si>
    <t>50%*</t>
  </si>
  <si>
    <t>Implantação do Banco de Projetos do MPMT – Virtualizado e automatizado</t>
  </si>
  <si>
    <t>Implantação do Sistema de Orçamento</t>
  </si>
  <si>
    <t>Tempo de tramitação dos processos organizacionais mapeados na área meio</t>
  </si>
  <si>
    <t>Promover a modernização dos processos organizacionais</t>
  </si>
  <si>
    <t>40% (Reduzir)</t>
  </si>
  <si>
    <t>Percentual de modernização dos processos organizacionais</t>
  </si>
  <si>
    <t>100% (2022)</t>
  </si>
  <si>
    <t>DGP</t>
  </si>
  <si>
    <t>Modernizar dar celeridade aos processos organizacionais internos</t>
  </si>
  <si>
    <t>Informatizar os processos organizacionais internos   </t>
  </si>
  <si>
    <t>Implementação de sistema virtual integrado de gestão de pessoas</t>
  </si>
  <si>
    <t>Promover o atendimento célere e satisfatório dos integrantes</t>
  </si>
  <si>
    <t>Percentual de iniciativas de melhoria e eficiência no atendimento  </t>
  </si>
  <si>
    <t>DAA</t>
  </si>
  <si>
    <t>Promover ações de sustentabilidade e da eficientização no uso dos recursos naturais</t>
  </si>
  <si>
    <t>Percentual de economia das iniciativas implementadas</t>
  </si>
  <si>
    <t>Desenvolver iniciativas que promovam a sustentabilidade socioambiental e a redução de custos administrativos</t>
  </si>
  <si>
    <t>Percentual de consumo de energia elétrica</t>
  </si>
  <si>
    <t>Taxa de consumo de água</t>
  </si>
  <si>
    <t>Em 30%</t>
  </si>
  <si>
    <t>Modernização e sustentabilidade da frota</t>
  </si>
  <si>
    <t>Iniciativas de fomento à eficientização dos recursos e materiais administrativos</t>
  </si>
  <si>
    <t>* Diminuiu em relação a 2020 por fato de mudança do modelo de aquisição.</t>
  </si>
  <si>
    <t>29** (116%)</t>
  </si>
  <si>
    <t>31** (124%)</t>
  </si>
  <si>
    <t>https://persmt.setec.ufmt.br/pmsb-mt/</t>
  </si>
  <si>
    <t>706 (dias)</t>
  </si>
  <si>
    <t>138 dias</t>
  </si>
  <si>
    <t>Data da última atualização: 03/11/2022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</si>
</sst>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font>
      <sz val="11"/>
      <color rgb="FF000000"/>
      <name val="Liberation Sans1"/>
      <charset val="1"/>
    </font>
    <font>
      <sz val="10"/>
      <color rgb="FFFFFFFF"/>
      <name val="Liberation Sans1"/>
      <charset val="1"/>
    </font>
    <font>
      <b/>
      <sz val="10"/>
      <color rgb="FF000000"/>
      <name val="Liberation Sans1"/>
      <charset val="1"/>
    </font>
    <font>
      <sz val="10"/>
      <color rgb="FFCC0000"/>
      <name val="Liberation Sans1"/>
      <charset val="1"/>
    </font>
    <font>
      <b/>
      <sz val="10"/>
      <color rgb="FFFFFFFF"/>
      <name val="Liberation Sans1"/>
      <charset val="1"/>
    </font>
    <font>
      <i/>
      <sz val="10"/>
      <color rgb="FF808080"/>
      <name val="Liberation Sans1"/>
      <charset val="1"/>
    </font>
    <font>
      <sz val="10"/>
      <color rgb="FF006600"/>
      <name val="Liberation Sans1"/>
      <charset val="1"/>
    </font>
    <font>
      <b/>
      <sz val="24"/>
      <color rgb="FF000000"/>
      <name val="Liberation Sans1"/>
      <charset val="1"/>
    </font>
    <font>
      <sz val="18"/>
      <color rgb="FF000000"/>
      <name val="Liberation Sans1"/>
      <charset val="1"/>
    </font>
    <font>
      <sz val="12"/>
      <color rgb="FF000000"/>
      <name val="Liberation Sans1"/>
      <charset val="1"/>
    </font>
    <font>
      <u/>
      <sz val="10"/>
      <color rgb="FF0000EE"/>
      <name val="Liberation Sans1"/>
      <charset val="1"/>
    </font>
    <font>
      <sz val="10"/>
      <color rgb="FF996600"/>
      <name val="Liberation Sans1"/>
      <charset val="1"/>
    </font>
    <font>
      <sz val="11"/>
      <color rgb="FF000000"/>
      <name val="Calibri1"/>
      <family val="2"/>
      <charset val="1"/>
    </font>
    <font>
      <sz val="10"/>
      <color rgb="FF333333"/>
      <name val="Liberation Sans1"/>
      <charset val="1"/>
    </font>
    <font>
      <sz val="11"/>
      <color rgb="FF000000"/>
      <name val="Calibri"/>
      <family val="2"/>
      <charset val="1"/>
    </font>
    <font>
      <b/>
      <sz val="11"/>
      <color rgb="FF000000"/>
      <name val="Arial3"/>
      <charset val="1"/>
    </font>
    <font>
      <b/>
      <sz val="11"/>
      <color rgb="FF000000"/>
      <name val="Arial2"/>
      <charset val="1"/>
    </font>
    <font>
      <sz val="11"/>
      <color rgb="FF000000"/>
      <name val="Arial3"/>
      <charset val="1"/>
    </font>
    <font>
      <sz val="11"/>
      <color rgb="FF000000"/>
      <name val="Arial1"/>
      <charset val="1"/>
    </font>
    <font>
      <sz val="12"/>
      <color rgb="FF000000"/>
      <name val="Arial3"/>
      <charset val="1"/>
    </font>
    <font>
      <b/>
      <sz val="16"/>
      <color rgb="FFFFFFFF"/>
      <name val="Calibri2"/>
      <charset val="1"/>
    </font>
    <font>
      <sz val="11"/>
      <color rgb="FF000000"/>
      <name val="Arial"/>
      <family val="2"/>
      <charset val="1"/>
    </font>
    <font>
      <b/>
      <sz val="11"/>
      <color rgb="FF000000"/>
      <name val="Arial"/>
      <family val="2"/>
      <charset val="1"/>
    </font>
    <font>
      <sz val="10"/>
      <color rgb="FF000000"/>
      <name val="Arial"/>
      <family val="2"/>
      <charset val="1"/>
    </font>
    <font>
      <b/>
      <sz val="16"/>
      <color rgb="FFFFFFFF"/>
      <name val="Arial"/>
      <family val="2"/>
      <charset val="1"/>
    </font>
    <font>
      <sz val="12"/>
      <color rgb="FF000000"/>
      <name val="Arial"/>
      <family val="2"/>
      <charset val="1"/>
    </font>
    <font>
      <sz val="11"/>
      <color rgb="FF2B2B30"/>
      <name val="Arial"/>
      <family val="2"/>
      <charset val="1"/>
    </font>
    <font>
      <b/>
      <sz val="12"/>
      <color rgb="FFFFFFFF"/>
      <name val="Arial"/>
      <family val="2"/>
      <charset val="1"/>
    </font>
    <font>
      <u/>
      <sz val="11"/>
      <color theme="10"/>
      <name val="Liberation Sans1"/>
      <charset val="1"/>
    </font>
  </fonts>
  <fills count="17">
    <fill>
      <patternFill patternType="none"/>
    </fill>
    <fill>
      <patternFill patternType="gray125"/>
    </fill>
    <fill>
      <patternFill patternType="solid">
        <fgColor rgb="FF000000"/>
        <bgColor rgb="FF003300"/>
      </patternFill>
    </fill>
    <fill>
      <patternFill patternType="solid">
        <fgColor rgb="FF808080"/>
        <bgColor rgb="FF999999"/>
      </patternFill>
    </fill>
    <fill>
      <patternFill patternType="solid">
        <fgColor rgb="FFDDDDDD"/>
        <bgColor rgb="FFEEEEEE"/>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2CC"/>
      </patternFill>
    </fill>
    <fill>
      <patternFill patternType="solid">
        <fgColor rgb="FFE8A202"/>
        <bgColor rgb="FFFFCC00"/>
      </patternFill>
    </fill>
    <fill>
      <patternFill patternType="solid">
        <fgColor rgb="FFFFFFFF"/>
        <bgColor rgb="FFFFFFCC"/>
      </patternFill>
    </fill>
    <fill>
      <patternFill patternType="solid">
        <fgColor rgb="FFFFF2CC"/>
        <bgColor rgb="FFFFFFCC"/>
      </patternFill>
    </fill>
    <fill>
      <patternFill patternType="solid">
        <fgColor rgb="FFEEEEEE"/>
        <bgColor rgb="FFFFF2CC"/>
      </patternFill>
    </fill>
    <fill>
      <patternFill patternType="solid">
        <fgColor rgb="FF999999"/>
        <bgColor rgb="FF808080"/>
      </patternFill>
    </fill>
    <fill>
      <patternFill patternType="solid">
        <fgColor theme="0"/>
        <bgColor rgb="FFFFFF00"/>
      </patternFill>
    </fill>
    <fill>
      <patternFill patternType="solid">
        <fgColor theme="0"/>
        <bgColor indexed="64"/>
      </patternFill>
    </fill>
    <fill>
      <patternFill patternType="solid">
        <fgColor theme="0"/>
        <bgColor rgb="FFFFF2CC"/>
      </patternFill>
    </fill>
  </fills>
  <borders count="8">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2">
    <xf numFmtId="0" fontId="0" fillId="0" borderId="0"/>
    <xf numFmtId="9" fontId="12" fillId="0" borderId="0" applyBorder="0" applyProtection="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8" borderId="0" applyBorder="0" applyProtection="0"/>
    <xf numFmtId="0" fontId="12" fillId="0" borderId="0" applyBorder="0" applyProtection="0"/>
    <xf numFmtId="0" fontId="13" fillId="8" borderId="1" applyProtection="0"/>
    <xf numFmtId="9" fontId="14" fillId="0" borderId="0" applyBorder="0" applyProtection="0"/>
    <xf numFmtId="0" fontId="12" fillId="0" borderId="0" applyBorder="0" applyProtection="0"/>
    <xf numFmtId="0" fontId="12" fillId="0" borderId="0" applyBorder="0" applyProtection="0"/>
    <xf numFmtId="0" fontId="3" fillId="0" borderId="0" applyBorder="0" applyProtection="0"/>
    <xf numFmtId="0" fontId="28" fillId="0" borderId="0" applyNumberFormat="0" applyFill="0" applyBorder="0" applyAlignment="0" applyProtection="0"/>
  </cellStyleXfs>
  <cellXfs count="128">
    <xf numFmtId="0" fontId="0" fillId="0" borderId="0" xfId="0"/>
    <xf numFmtId="0" fontId="15" fillId="9" borderId="2"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7" fillId="0" borderId="2" xfId="0" applyFont="1" applyBorder="1" applyAlignment="1">
      <alignment horizontal="center" vertical="center" wrapText="1"/>
    </xf>
    <xf numFmtId="9" fontId="17" fillId="10" borderId="2" xfId="0" applyNumberFormat="1" applyFont="1" applyFill="1" applyBorder="1" applyAlignment="1">
      <alignment horizontal="center" vertical="center"/>
    </xf>
    <xf numFmtId="10" fontId="18" fillId="0" borderId="2" xfId="0" applyNumberFormat="1" applyFont="1" applyBorder="1" applyAlignment="1">
      <alignment horizontal="center" vertical="center"/>
    </xf>
    <xf numFmtId="10" fontId="17" fillId="11" borderId="2" xfId="0" applyNumberFormat="1" applyFont="1" applyFill="1" applyBorder="1" applyAlignment="1">
      <alignment horizontal="center" vertical="center" wrapText="1"/>
    </xf>
    <xf numFmtId="0" fontId="0" fillId="11" borderId="2" xfId="0" applyFill="1" applyBorder="1" applyAlignment="1">
      <alignment horizontal="center" vertical="center"/>
    </xf>
    <xf numFmtId="9" fontId="17" fillId="10" borderId="2" xfId="1" applyFont="1" applyFill="1" applyBorder="1" applyAlignment="1" applyProtection="1">
      <alignment horizontal="center" vertical="center"/>
    </xf>
    <xf numFmtId="9" fontId="18" fillId="0" borderId="2" xfId="1" applyFont="1" applyBorder="1" applyAlignment="1" applyProtection="1">
      <alignment horizontal="center" vertical="center"/>
    </xf>
    <xf numFmtId="10" fontId="17" fillId="11" borderId="2" xfId="1" applyNumberFormat="1" applyFont="1" applyFill="1" applyBorder="1" applyAlignment="1" applyProtection="1">
      <alignment horizontal="center" vertical="center"/>
    </xf>
    <xf numFmtId="0" fontId="17" fillId="10" borderId="2" xfId="0" applyFont="1" applyFill="1" applyBorder="1" applyAlignment="1">
      <alignment horizontal="center" vertical="center"/>
    </xf>
    <xf numFmtId="0" fontId="17" fillId="11" borderId="2" xfId="0" applyFont="1" applyFill="1" applyBorder="1" applyAlignment="1">
      <alignment horizontal="center" vertical="center"/>
    </xf>
    <xf numFmtId="10" fontId="17" fillId="11" borderId="2" xfId="1" applyNumberFormat="1" applyFont="1" applyFill="1" applyBorder="1" applyAlignment="1" applyProtection="1">
      <alignment horizontal="center" vertical="center" wrapText="1"/>
    </xf>
    <xf numFmtId="9" fontId="14" fillId="0" borderId="0" xfId="1" applyFont="1" applyBorder="1" applyProtection="1"/>
    <xf numFmtId="9" fontId="17" fillId="0" borderId="2" xfId="0" applyNumberFormat="1" applyFont="1" applyBorder="1" applyAlignment="1">
      <alignment horizontal="center" vertical="center"/>
    </xf>
    <xf numFmtId="10" fontId="17" fillId="0" borderId="2" xfId="0" applyNumberFormat="1" applyFont="1" applyBorder="1" applyAlignment="1">
      <alignment horizontal="center" vertical="center"/>
    </xf>
    <xf numFmtId="0" fontId="0" fillId="12" borderId="2" xfId="0" applyFill="1" applyBorder="1"/>
    <xf numFmtId="0" fontId="17" fillId="0" borderId="2" xfId="0" applyFont="1" applyBorder="1" applyAlignment="1">
      <alignment horizontal="center" vertical="center"/>
    </xf>
    <xf numFmtId="9" fontId="17" fillId="11" borderId="2" xfId="1" applyFont="1" applyFill="1" applyBorder="1" applyAlignment="1" applyProtection="1">
      <alignment horizontal="center" vertical="center"/>
    </xf>
    <xf numFmtId="0" fontId="17" fillId="11" borderId="2" xfId="0" applyFont="1" applyFill="1" applyBorder="1" applyAlignment="1">
      <alignment horizontal="center" vertical="center" wrapText="1"/>
    </xf>
    <xf numFmtId="0" fontId="17" fillId="10" borderId="2" xfId="0" applyFont="1" applyFill="1" applyBorder="1" applyAlignment="1">
      <alignment horizontal="center" vertical="center" wrapText="1"/>
    </xf>
    <xf numFmtId="9" fontId="19" fillId="10" borderId="2" xfId="1" applyFont="1" applyFill="1" applyBorder="1" applyAlignment="1" applyProtection="1">
      <alignment horizontal="center" vertical="center"/>
    </xf>
    <xf numFmtId="0" fontId="0" fillId="11" borderId="2" xfId="0" applyFill="1" applyBorder="1" applyAlignment="1">
      <alignment horizontal="center" vertical="center" wrapText="1"/>
    </xf>
    <xf numFmtId="9" fontId="17" fillId="10" borderId="2" xfId="1" applyFont="1" applyFill="1" applyBorder="1" applyAlignment="1" applyProtection="1">
      <alignment horizontal="center" vertical="center" wrapText="1"/>
    </xf>
    <xf numFmtId="10" fontId="17" fillId="11" borderId="2" xfId="0" applyNumberFormat="1" applyFont="1" applyFill="1" applyBorder="1" applyAlignment="1">
      <alignment horizontal="center" vertical="center"/>
    </xf>
    <xf numFmtId="0" fontId="17" fillId="10" borderId="3" xfId="0" applyFont="1" applyFill="1" applyBorder="1" applyAlignment="1">
      <alignment horizontal="center" vertical="center" wrapText="1"/>
    </xf>
    <xf numFmtId="9" fontId="17" fillId="10" borderId="3" xfId="1" applyFont="1" applyFill="1" applyBorder="1" applyAlignment="1" applyProtection="1">
      <alignment horizontal="center" vertical="center"/>
    </xf>
    <xf numFmtId="10" fontId="17" fillId="0" borderId="3" xfId="0" applyNumberFormat="1" applyFont="1" applyBorder="1" applyAlignment="1">
      <alignment horizontal="center" vertical="center"/>
    </xf>
    <xf numFmtId="0" fontId="0" fillId="11" borderId="3" xfId="0" applyFill="1" applyBorder="1" applyAlignment="1">
      <alignment horizontal="center" vertical="center"/>
    </xf>
    <xf numFmtId="10" fontId="17" fillId="11" borderId="3" xfId="1" applyNumberFormat="1" applyFont="1" applyFill="1" applyBorder="1" applyAlignment="1" applyProtection="1">
      <alignment horizontal="center" vertical="center"/>
    </xf>
    <xf numFmtId="0" fontId="17" fillId="0" borderId="3" xfId="0" applyFont="1" applyBorder="1" applyAlignment="1">
      <alignment horizontal="center" vertical="center" wrapText="1"/>
    </xf>
    <xf numFmtId="0" fontId="0" fillId="12" borderId="4" xfId="0" applyFill="1" applyBorder="1"/>
    <xf numFmtId="0" fontId="17" fillId="0" borderId="5" xfId="0" applyFont="1" applyBorder="1" applyAlignment="1">
      <alignment horizontal="center" vertical="center" wrapText="1"/>
    </xf>
    <xf numFmtId="10" fontId="17" fillId="10" borderId="5" xfId="0" applyNumberFormat="1" applyFont="1" applyFill="1" applyBorder="1" applyAlignment="1">
      <alignment horizontal="center" vertical="center"/>
    </xf>
    <xf numFmtId="2" fontId="19" fillId="11" borderId="5" xfId="0" applyNumberFormat="1" applyFont="1" applyFill="1" applyBorder="1" applyAlignment="1">
      <alignment horizontal="center" vertical="center"/>
    </xf>
    <xf numFmtId="10" fontId="17" fillId="10" borderId="2" xfId="0" applyNumberFormat="1" applyFont="1" applyFill="1" applyBorder="1" applyAlignment="1">
      <alignment horizontal="center" vertical="center"/>
    </xf>
    <xf numFmtId="9" fontId="17" fillId="11" borderId="2" xfId="0" applyNumberFormat="1" applyFont="1" applyFill="1" applyBorder="1" applyAlignment="1">
      <alignment horizontal="center" vertical="center"/>
    </xf>
    <xf numFmtId="9" fontId="17" fillId="11" borderId="2" xfId="0" applyNumberFormat="1" applyFont="1" applyFill="1" applyBorder="1" applyAlignment="1">
      <alignment horizontal="center" vertical="center" wrapText="1"/>
    </xf>
    <xf numFmtId="3" fontId="17" fillId="10" borderId="2" xfId="0" applyNumberFormat="1" applyFont="1" applyFill="1" applyBorder="1" applyAlignment="1">
      <alignment horizontal="center" vertical="center"/>
    </xf>
    <xf numFmtId="3" fontId="17" fillId="11" borderId="2" xfId="0" applyNumberFormat="1" applyFont="1" applyFill="1" applyBorder="1" applyAlignment="1">
      <alignment horizontal="center" vertical="center"/>
    </xf>
    <xf numFmtId="3" fontId="18" fillId="0" borderId="2" xfId="0" applyNumberFormat="1" applyFont="1" applyBorder="1" applyAlignment="1">
      <alignment horizontal="center" vertical="center"/>
    </xf>
    <xf numFmtId="3" fontId="17" fillId="11" borderId="2" xfId="0" applyNumberFormat="1" applyFont="1" applyFill="1" applyBorder="1" applyAlignment="1">
      <alignment horizontal="center" vertical="center" wrapText="1"/>
    </xf>
    <xf numFmtId="9" fontId="18" fillId="0" borderId="2" xfId="0" applyNumberFormat="1" applyFont="1" applyBorder="1" applyAlignment="1">
      <alignment horizontal="center" vertical="center"/>
    </xf>
    <xf numFmtId="0" fontId="17" fillId="10" borderId="2" xfId="1" applyNumberFormat="1" applyFont="1" applyFill="1" applyBorder="1" applyAlignment="1" applyProtection="1">
      <alignment horizontal="center" vertical="center" wrapText="1"/>
    </xf>
    <xf numFmtId="0" fontId="18" fillId="0" borderId="2" xfId="0" applyFont="1" applyBorder="1" applyAlignment="1">
      <alignment horizontal="center" vertical="center" wrapText="1"/>
    </xf>
    <xf numFmtId="0" fontId="17" fillId="11" borderId="2" xfId="1" applyNumberFormat="1" applyFont="1" applyFill="1" applyBorder="1" applyAlignment="1" applyProtection="1">
      <alignment horizontal="center" vertical="center" wrapText="1"/>
    </xf>
    <xf numFmtId="10" fontId="17" fillId="10" borderId="2" xfId="0" applyNumberFormat="1" applyFont="1" applyFill="1" applyBorder="1" applyAlignment="1">
      <alignment horizontal="center" vertical="center" wrapText="1"/>
    </xf>
    <xf numFmtId="0" fontId="0" fillId="12" borderId="3" xfId="0" applyFill="1" applyBorder="1"/>
    <xf numFmtId="10" fontId="0" fillId="11" borderId="2" xfId="0" applyNumberFormat="1" applyFill="1" applyBorder="1" applyAlignment="1">
      <alignment horizontal="center" vertical="center"/>
    </xf>
    <xf numFmtId="0" fontId="18" fillId="0" borderId="2" xfId="0" applyFont="1" applyBorder="1" applyAlignment="1">
      <alignment horizontal="center" vertical="center"/>
    </xf>
    <xf numFmtId="9" fontId="17" fillId="0" borderId="3" xfId="1" applyFont="1" applyBorder="1" applyAlignment="1" applyProtection="1">
      <alignment horizontal="center" vertical="center"/>
    </xf>
    <xf numFmtId="10" fontId="18" fillId="0" borderId="3" xfId="0" applyNumberFormat="1" applyFont="1" applyBorder="1" applyAlignment="1">
      <alignment horizontal="center" vertical="center"/>
    </xf>
    <xf numFmtId="0" fontId="19" fillId="0" borderId="0" xfId="0" applyFont="1"/>
    <xf numFmtId="0" fontId="17" fillId="0" borderId="0" xfId="0" applyFont="1"/>
    <xf numFmtId="0" fontId="21" fillId="0" borderId="0" xfId="0" applyFont="1"/>
    <xf numFmtId="0" fontId="21" fillId="0" borderId="0" xfId="0" applyFont="1" applyAlignment="1">
      <alignment horizontal="center" vertical="center"/>
    </xf>
    <xf numFmtId="0" fontId="21" fillId="0" borderId="0" xfId="0" applyFont="1" applyAlignment="1">
      <alignment horizontal="center" vertical="center" wrapText="1"/>
    </xf>
    <xf numFmtId="0" fontId="22" fillId="9" borderId="2" xfId="0" applyFont="1" applyFill="1"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2" xfId="0" applyFont="1" applyBorder="1" applyAlignment="1">
      <alignment horizontal="justify" wrapText="1"/>
    </xf>
    <xf numFmtId="0" fontId="25" fillId="0" borderId="0" xfId="0" applyFont="1"/>
    <xf numFmtId="0" fontId="21" fillId="0" borderId="0" xfId="0" applyFont="1" applyAlignment="1">
      <alignment vertical="center"/>
    </xf>
    <xf numFmtId="0" fontId="26" fillId="0" borderId="2" xfId="0" applyFont="1" applyBorder="1" applyAlignment="1">
      <alignment horizontal="center" vertical="center" wrapText="1"/>
    </xf>
    <xf numFmtId="0" fontId="27" fillId="0" borderId="0" xfId="0" applyFont="1" applyAlignment="1">
      <alignment horizontal="left" vertical="center"/>
    </xf>
    <xf numFmtId="10" fontId="21" fillId="14" borderId="2" xfId="0" applyNumberFormat="1" applyFont="1" applyFill="1" applyBorder="1" applyAlignment="1">
      <alignment horizontal="center" vertical="center" wrapText="1"/>
    </xf>
    <xf numFmtId="9" fontId="21" fillId="14" borderId="2" xfId="0" applyNumberFormat="1" applyFont="1" applyFill="1" applyBorder="1" applyAlignment="1">
      <alignment horizontal="center" vertical="center"/>
    </xf>
    <xf numFmtId="10" fontId="21" fillId="14" borderId="2" xfId="0" applyNumberFormat="1" applyFont="1" applyFill="1" applyBorder="1" applyAlignment="1">
      <alignment horizontal="center" vertical="center"/>
    </xf>
    <xf numFmtId="0" fontId="21" fillId="14" borderId="2" xfId="0" applyFont="1" applyFill="1" applyBorder="1" applyAlignment="1">
      <alignment horizontal="center" vertical="center" wrapText="1"/>
    </xf>
    <xf numFmtId="0" fontId="21" fillId="14" borderId="2" xfId="0" applyFont="1" applyFill="1" applyBorder="1" applyAlignment="1">
      <alignment horizontal="center" vertical="center"/>
    </xf>
    <xf numFmtId="0" fontId="21" fillId="15" borderId="2" xfId="0" applyFont="1" applyFill="1" applyBorder="1" applyAlignment="1">
      <alignment horizontal="center" vertical="center" wrapText="1"/>
    </xf>
    <xf numFmtId="0" fontId="21" fillId="15" borderId="0" xfId="0" applyFont="1" applyFill="1" applyAlignment="1">
      <alignment horizontal="center" vertical="center" wrapText="1"/>
    </xf>
    <xf numFmtId="9" fontId="21" fillId="14" borderId="2" xfId="0" applyNumberFormat="1" applyFont="1" applyFill="1" applyBorder="1" applyAlignment="1">
      <alignment horizontal="center" vertical="center" wrapText="1"/>
    </xf>
    <xf numFmtId="3" fontId="21" fillId="14" borderId="2" xfId="0" applyNumberFormat="1" applyFont="1" applyFill="1" applyBorder="1" applyAlignment="1">
      <alignment horizontal="center" vertical="center" wrapText="1"/>
    </xf>
    <xf numFmtId="3" fontId="21" fillId="14" borderId="2" xfId="0" applyNumberFormat="1" applyFont="1" applyFill="1" applyBorder="1" applyAlignment="1">
      <alignment horizontal="center" vertical="center"/>
    </xf>
    <xf numFmtId="0" fontId="21" fillId="15" borderId="2" xfId="0" applyFont="1" applyFill="1" applyBorder="1" applyAlignment="1">
      <alignment horizontal="center" vertical="center"/>
    </xf>
    <xf numFmtId="1" fontId="21" fillId="14" borderId="2" xfId="0" applyNumberFormat="1" applyFont="1" applyFill="1" applyBorder="1" applyAlignment="1">
      <alignment horizontal="center" vertical="center"/>
    </xf>
    <xf numFmtId="164" fontId="21" fillId="14" borderId="2" xfId="0" applyNumberFormat="1" applyFont="1" applyFill="1" applyBorder="1" applyAlignment="1">
      <alignment horizontal="center" vertical="center" wrapText="1"/>
    </xf>
    <xf numFmtId="1" fontId="21" fillId="14" borderId="2" xfId="0" applyNumberFormat="1" applyFont="1" applyFill="1" applyBorder="1" applyAlignment="1">
      <alignment horizontal="center" vertical="center" wrapText="1"/>
    </xf>
    <xf numFmtId="165" fontId="23" fillId="14" borderId="1" xfId="17" applyNumberFormat="1" applyFont="1" applyFill="1" applyBorder="1" applyAlignment="1" applyProtection="1">
      <alignment horizontal="center" vertical="center"/>
    </xf>
    <xf numFmtId="10" fontId="21" fillId="14" borderId="2" xfId="17" applyNumberFormat="1" applyFont="1" applyFill="1" applyBorder="1" applyAlignment="1" applyProtection="1">
      <alignment horizontal="center" vertical="center"/>
    </xf>
    <xf numFmtId="4" fontId="21" fillId="14" borderId="2" xfId="0" applyNumberFormat="1" applyFont="1" applyFill="1" applyBorder="1" applyAlignment="1">
      <alignment horizontal="center" vertical="center"/>
    </xf>
    <xf numFmtId="0" fontId="17" fillId="15" borderId="2" xfId="0" applyFont="1" applyFill="1" applyBorder="1" applyAlignment="1">
      <alignment horizontal="center" vertical="center" wrapText="1"/>
    </xf>
    <xf numFmtId="0" fontId="28" fillId="0" borderId="2" xfId="21" applyBorder="1" applyAlignment="1">
      <alignment horizontal="center" vertical="center" wrapText="1"/>
    </xf>
    <xf numFmtId="0" fontId="0" fillId="0" borderId="6" xfId="0" applyBorder="1"/>
    <xf numFmtId="0" fontId="20" fillId="13" borderId="2" xfId="0" applyFont="1" applyFill="1" applyBorder="1" applyAlignment="1">
      <alignment horizontal="left" vertical="center"/>
    </xf>
    <xf numFmtId="0" fontId="19" fillId="0" borderId="7" xfId="0" applyFont="1" applyBorder="1" applyAlignment="1">
      <alignment horizontal="justify" vertical="center" wrapText="1"/>
    </xf>
    <xf numFmtId="0" fontId="19" fillId="0" borderId="0" xfId="0" applyFont="1" applyAlignment="1">
      <alignment horizontal="left" vertical="center" wrapText="1"/>
    </xf>
    <xf numFmtId="0" fontId="0" fillId="12" borderId="2" xfId="0" applyFill="1" applyBorder="1"/>
    <xf numFmtId="0" fontId="15"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10" borderId="2" xfId="0" applyFont="1" applyFill="1" applyBorder="1" applyAlignment="1">
      <alignment horizontal="justify" vertical="center"/>
    </xf>
    <xf numFmtId="0" fontId="15" fillId="0" borderId="2" xfId="0" applyFont="1" applyBorder="1" applyAlignment="1">
      <alignment horizontal="center" vertical="center"/>
    </xf>
    <xf numFmtId="0" fontId="17" fillId="10" borderId="2" xfId="0" applyFont="1" applyFill="1" applyBorder="1" applyAlignment="1">
      <alignment horizontal="center" vertical="center" wrapText="1"/>
    </xf>
    <xf numFmtId="9" fontId="17" fillId="10" borderId="2" xfId="1" applyFont="1" applyFill="1" applyBorder="1" applyAlignment="1" applyProtection="1">
      <alignment horizontal="center" vertical="center"/>
    </xf>
    <xf numFmtId="0" fontId="15" fillId="9" borderId="2" xfId="0" applyFont="1" applyFill="1" applyBorder="1" applyAlignment="1">
      <alignment horizontal="center" vertical="center" wrapText="1"/>
    </xf>
    <xf numFmtId="0" fontId="15" fillId="9" borderId="2" xfId="0" applyFont="1" applyFill="1" applyBorder="1" applyAlignment="1">
      <alignment horizontal="center" vertical="center"/>
    </xf>
    <xf numFmtId="0" fontId="21" fillId="0" borderId="0" xfId="0" applyFont="1"/>
    <xf numFmtId="0" fontId="22" fillId="0" borderId="2" xfId="0" applyFont="1" applyBorder="1" applyAlignment="1">
      <alignment horizontal="center" vertical="center"/>
    </xf>
    <xf numFmtId="0" fontId="21" fillId="0" borderId="2" xfId="0" applyFont="1" applyBorder="1" applyAlignment="1">
      <alignment horizontal="center" vertical="center" wrapText="1"/>
    </xf>
    <xf numFmtId="0" fontId="24" fillId="13" borderId="2" xfId="0" applyFont="1" applyFill="1" applyBorder="1" applyAlignment="1">
      <alignment horizontal="left" vertical="center"/>
    </xf>
    <xf numFmtId="0" fontId="0" fillId="16" borderId="2" xfId="0" applyFill="1" applyBorder="1"/>
    <xf numFmtId="0" fontId="22" fillId="15" borderId="2" xfId="0" applyFont="1" applyFill="1" applyBorder="1" applyAlignment="1">
      <alignment horizontal="center" vertical="center" wrapText="1"/>
    </xf>
    <xf numFmtId="0" fontId="21" fillId="15" borderId="2" xfId="0" applyFont="1" applyFill="1" applyBorder="1" applyAlignment="1">
      <alignment horizontal="center" vertical="center" wrapText="1"/>
    </xf>
    <xf numFmtId="0" fontId="21" fillId="15" borderId="2" xfId="0" applyFont="1" applyFill="1" applyBorder="1" applyAlignment="1">
      <alignment horizontal="center" vertical="center"/>
    </xf>
    <xf numFmtId="0" fontId="21" fillId="16" borderId="2" xfId="0" applyFont="1" applyFill="1" applyBorder="1" applyAlignment="1">
      <alignment horizontal="center" vertical="center"/>
    </xf>
    <xf numFmtId="0" fontId="22" fillId="15" borderId="2" xfId="0" applyFont="1" applyFill="1" applyBorder="1" applyAlignment="1">
      <alignment horizontal="center" vertical="center"/>
    </xf>
    <xf numFmtId="0" fontId="22" fillId="15" borderId="6" xfId="0" applyFont="1" applyFill="1" applyBorder="1" applyAlignment="1">
      <alignment horizontal="center" vertical="center"/>
    </xf>
    <xf numFmtId="0" fontId="22" fillId="9" borderId="2" xfId="0" applyFont="1" applyFill="1" applyBorder="1" applyAlignment="1">
      <alignment horizontal="center" vertical="center" wrapText="1"/>
    </xf>
    <xf numFmtId="0" fontId="22" fillId="9" borderId="2" xfId="0" applyFont="1" applyFill="1" applyBorder="1" applyAlignment="1">
      <alignment horizontal="center" vertical="center"/>
    </xf>
    <xf numFmtId="0" fontId="22" fillId="0" borderId="2" xfId="0" applyFont="1" applyBorder="1" applyAlignment="1">
      <alignment horizontal="center" vertical="center" wrapText="1"/>
    </xf>
    <xf numFmtId="10" fontId="17" fillId="14" borderId="3" xfId="1" applyNumberFormat="1" applyFont="1" applyFill="1" applyBorder="1" applyAlignment="1" applyProtection="1">
      <alignment horizontal="center" vertical="center"/>
    </xf>
    <xf numFmtId="0" fontId="17" fillId="14" borderId="2" xfId="0" applyFont="1" applyFill="1" applyBorder="1" applyAlignment="1">
      <alignment horizontal="center" vertical="center" wrapText="1"/>
    </xf>
    <xf numFmtId="0" fontId="0" fillId="14" borderId="2" xfId="0" applyFill="1" applyBorder="1" applyAlignment="1">
      <alignment horizontal="center" vertical="center"/>
    </xf>
    <xf numFmtId="10" fontId="17" fillId="14" borderId="2" xfId="1" applyNumberFormat="1" applyFont="1" applyFill="1" applyBorder="1" applyAlignment="1" applyProtection="1">
      <alignment horizontal="center" vertical="center"/>
    </xf>
    <xf numFmtId="10" fontId="0" fillId="14" borderId="2" xfId="0" applyNumberFormat="1" applyFill="1" applyBorder="1" applyAlignment="1">
      <alignment horizontal="center" vertical="center"/>
    </xf>
    <xf numFmtId="0" fontId="0" fillId="14" borderId="5" xfId="0" applyFill="1" applyBorder="1" applyAlignment="1">
      <alignment horizontal="center" vertical="center"/>
    </xf>
    <xf numFmtId="10" fontId="17" fillId="14" borderId="2" xfId="0" applyNumberFormat="1" applyFont="1" applyFill="1" applyBorder="1" applyAlignment="1">
      <alignment horizontal="center" vertical="center"/>
    </xf>
    <xf numFmtId="10" fontId="17" fillId="14" borderId="2" xfId="0" applyNumberFormat="1" applyFont="1" applyFill="1" applyBorder="1" applyAlignment="1">
      <alignment horizontal="center" vertical="center" wrapText="1"/>
    </xf>
    <xf numFmtId="9" fontId="17" fillId="14" borderId="2" xfId="0" applyNumberFormat="1" applyFont="1" applyFill="1" applyBorder="1" applyAlignment="1">
      <alignment horizontal="center" vertical="center" wrapText="1"/>
    </xf>
    <xf numFmtId="0" fontId="0" fillId="14" borderId="3" xfId="0" applyFill="1" applyBorder="1" applyAlignment="1">
      <alignment horizontal="center" vertical="center"/>
    </xf>
    <xf numFmtId="1" fontId="17" fillId="14" borderId="2" xfId="1" applyNumberFormat="1" applyFont="1" applyFill="1" applyBorder="1" applyAlignment="1" applyProtection="1">
      <alignment horizontal="center" vertical="center"/>
    </xf>
    <xf numFmtId="10" fontId="17" fillId="14" borderId="2" xfId="1" applyNumberFormat="1" applyFont="1" applyFill="1" applyBorder="1" applyAlignment="1" applyProtection="1">
      <alignment horizontal="center" vertical="center" wrapText="1"/>
    </xf>
    <xf numFmtId="0" fontId="17" fillId="14" borderId="2" xfId="0" applyFont="1" applyFill="1" applyBorder="1" applyAlignment="1">
      <alignment horizontal="center" vertical="center"/>
    </xf>
    <xf numFmtId="9" fontId="17" fillId="14" borderId="2" xfId="1" applyFont="1" applyFill="1" applyBorder="1" applyAlignment="1" applyProtection="1">
      <alignment horizontal="center" vertical="center"/>
    </xf>
    <xf numFmtId="10" fontId="17" fillId="14" borderId="2" xfId="1" applyNumberFormat="1" applyFont="1" applyFill="1" applyBorder="1" applyAlignment="1" applyProtection="1">
      <alignment horizontal="center" vertical="center"/>
    </xf>
  </cellXfs>
  <cellStyles count="22">
    <cellStyle name="Accent 1 5" xfId="2" xr:uid="{00000000-0005-0000-0000-000006000000}"/>
    <cellStyle name="Accent 2 6" xfId="3" xr:uid="{00000000-0005-0000-0000-000007000000}"/>
    <cellStyle name="Accent 3 7" xfId="4" xr:uid="{00000000-0005-0000-0000-000008000000}"/>
    <cellStyle name="Accent 4" xfId="5" xr:uid="{00000000-0005-0000-0000-000009000000}"/>
    <cellStyle name="Bad 8" xfId="6" xr:uid="{00000000-0005-0000-0000-00000A000000}"/>
    <cellStyle name="Error 9" xfId="7" xr:uid="{00000000-0005-0000-0000-00000B000000}"/>
    <cellStyle name="Footnote 10" xfId="8" xr:uid="{00000000-0005-0000-0000-00000C000000}"/>
    <cellStyle name="Good 11" xfId="9" xr:uid="{00000000-0005-0000-0000-00000D000000}"/>
    <cellStyle name="Heading (user) 12" xfId="10" xr:uid="{00000000-0005-0000-0000-00000E000000}"/>
    <cellStyle name="Heading 1 13" xfId="11" xr:uid="{00000000-0005-0000-0000-00000F000000}"/>
    <cellStyle name="Heading 2 14" xfId="12" xr:uid="{00000000-0005-0000-0000-000010000000}"/>
    <cellStyle name="Hiperlink" xfId="21" builtinId="8"/>
    <cellStyle name="Hyperlink 15" xfId="13" xr:uid="{00000000-0005-0000-0000-000011000000}"/>
    <cellStyle name="Neutral 16" xfId="14" xr:uid="{00000000-0005-0000-0000-000012000000}"/>
    <cellStyle name="Normal" xfId="0" builtinId="0"/>
    <cellStyle name="Normal 2" xfId="15" xr:uid="{00000000-0005-0000-0000-000013000000}"/>
    <cellStyle name="Note 17" xfId="16" xr:uid="{00000000-0005-0000-0000-000014000000}"/>
    <cellStyle name="Porcentagem" xfId="1" builtinId="5"/>
    <cellStyle name="Porcentagem 2" xfId="17" xr:uid="{00000000-0005-0000-0000-000015000000}"/>
    <cellStyle name="Status 18" xfId="18" xr:uid="{00000000-0005-0000-0000-000016000000}"/>
    <cellStyle name="Text 19" xfId="19" xr:uid="{00000000-0005-0000-0000-000017000000}"/>
    <cellStyle name="Warning 20" xfId="20" xr:uid="{00000000-0005-0000-0000-000018000000}"/>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EEEEEE"/>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2CC"/>
      <rgbColor rgb="FF99CCFF"/>
      <rgbColor rgb="FFFF99CC"/>
      <rgbColor rgb="FFCC99FF"/>
      <rgbColor rgb="FFFFCCCC"/>
      <rgbColor rgb="FF3366FF"/>
      <rgbColor rgb="FF33CCCC"/>
      <rgbColor rgb="FF99CC00"/>
      <rgbColor rgb="FFFFCC00"/>
      <rgbColor rgb="FFE8A202"/>
      <rgbColor rgb="FFFF6600"/>
      <rgbColor rgb="FF666699"/>
      <rgbColor rgb="FF999999"/>
      <rgbColor rgb="FF003366"/>
      <rgbColor rgb="FF339966"/>
      <rgbColor rgb="FF003300"/>
      <rgbColor rgb="FF2B2B3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persmt.setec.ufmt.br/pmsb-m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8"/>
  <sheetViews>
    <sheetView tabSelected="1" zoomScale="85" zoomScaleNormal="85" workbookViewId="0">
      <pane xSplit="1" ySplit="3" topLeftCell="E22" activePane="bottomRight" state="frozen"/>
      <selection pane="topRight" activeCell="B1" sqref="B1"/>
      <selection pane="bottomLeft" activeCell="A52" sqref="A52"/>
      <selection pane="bottomRight" activeCell="M12" sqref="K4:M13"/>
    </sheetView>
  </sheetViews>
  <sheetFormatPr defaultColWidth="8.625" defaultRowHeight="14.25"/>
  <cols>
    <col min="1" max="1" width="30.125" bestFit="1" customWidth="1"/>
    <col min="2" max="2" width="31.75" customWidth="1"/>
    <col min="3" max="3" width="25.125" customWidth="1"/>
    <col min="4" max="4" width="58.5" customWidth="1"/>
    <col min="5" max="5" width="35.625" customWidth="1"/>
    <col min="6" max="6" width="10.625" customWidth="1"/>
    <col min="7" max="7" width="10.875" customWidth="1"/>
    <col min="8" max="8" width="14.875" customWidth="1"/>
    <col min="9" max="12" width="14.25" customWidth="1"/>
    <col min="13" max="13" width="16.25" customWidth="1"/>
    <col min="14" max="14" width="34.5" customWidth="1"/>
    <col min="15" max="15" width="74.875" customWidth="1"/>
    <col min="16" max="16" width="9" customWidth="1"/>
  </cols>
  <sheetData>
    <row r="1" spans="1:15" ht="26.45" customHeight="1">
      <c r="A1" s="98" t="s">
        <v>0</v>
      </c>
      <c r="B1" s="98" t="s">
        <v>1</v>
      </c>
      <c r="C1" s="98" t="s">
        <v>2</v>
      </c>
      <c r="D1" s="98" t="s">
        <v>3</v>
      </c>
      <c r="E1" s="98" t="s">
        <v>4</v>
      </c>
      <c r="F1" s="97" t="s">
        <v>5</v>
      </c>
      <c r="G1" s="1">
        <v>2020</v>
      </c>
      <c r="H1" s="97">
        <v>2021</v>
      </c>
      <c r="I1" s="97"/>
      <c r="J1" s="97"/>
      <c r="K1" s="97">
        <v>2022</v>
      </c>
      <c r="L1" s="97"/>
      <c r="M1" s="97"/>
      <c r="N1" s="97" t="s">
        <v>6</v>
      </c>
    </row>
    <row r="2" spans="1:15" ht="18" customHeight="1">
      <c r="A2" s="98"/>
      <c r="B2" s="98"/>
      <c r="C2" s="98"/>
      <c r="D2" s="98"/>
      <c r="E2" s="98"/>
      <c r="F2" s="97"/>
      <c r="G2" s="97" t="s">
        <v>7</v>
      </c>
      <c r="H2" s="97" t="s">
        <v>8</v>
      </c>
      <c r="I2" s="98" t="s">
        <v>9</v>
      </c>
      <c r="J2" s="98"/>
      <c r="K2" s="97" t="s">
        <v>8</v>
      </c>
      <c r="L2" s="98" t="s">
        <v>9</v>
      </c>
      <c r="M2" s="98"/>
      <c r="N2" s="97"/>
    </row>
    <row r="3" spans="1:15" ht="45">
      <c r="A3" s="98"/>
      <c r="B3" s="98"/>
      <c r="C3" s="98"/>
      <c r="D3" s="98"/>
      <c r="E3" s="98"/>
      <c r="F3" s="97"/>
      <c r="G3" s="97"/>
      <c r="H3" s="97"/>
      <c r="I3" s="2" t="s">
        <v>10</v>
      </c>
      <c r="J3" s="2" t="s">
        <v>11</v>
      </c>
      <c r="K3" s="97"/>
      <c r="L3" s="2" t="s">
        <v>10</v>
      </c>
      <c r="M3" s="2" t="s">
        <v>11</v>
      </c>
      <c r="N3" s="97"/>
    </row>
    <row r="4" spans="1:15" ht="34.5" customHeight="1">
      <c r="A4" s="94" t="s">
        <v>12</v>
      </c>
      <c r="B4" s="91" t="s">
        <v>13</v>
      </c>
      <c r="C4" s="3" t="s">
        <v>14</v>
      </c>
      <c r="D4" s="91" t="s">
        <v>15</v>
      </c>
      <c r="E4" s="3" t="s">
        <v>16</v>
      </c>
      <c r="F4" s="4">
        <v>0.5</v>
      </c>
      <c r="G4" s="5">
        <v>0.29749999999999999</v>
      </c>
      <c r="H4" s="6">
        <v>0.28910000000000002</v>
      </c>
      <c r="I4" s="7" t="s">
        <v>17</v>
      </c>
      <c r="J4" s="7" t="s">
        <v>17</v>
      </c>
      <c r="K4" s="120" t="s">
        <v>18</v>
      </c>
      <c r="L4" s="115" t="s">
        <v>17</v>
      </c>
      <c r="M4" s="115" t="s">
        <v>17</v>
      </c>
      <c r="N4" s="3" t="s">
        <v>19</v>
      </c>
    </row>
    <row r="5" spans="1:15" ht="30.75" customHeight="1">
      <c r="A5" s="94"/>
      <c r="B5" s="91"/>
      <c r="C5" s="3"/>
      <c r="D5" s="91"/>
      <c r="E5" s="3" t="s">
        <v>20</v>
      </c>
      <c r="F5" s="8">
        <f>31.5/79</f>
        <v>0.39873417721518989</v>
      </c>
      <c r="G5" s="9">
        <v>0.19</v>
      </c>
      <c r="H5" s="7" t="s">
        <v>17</v>
      </c>
      <c r="I5" s="10">
        <v>0.29110000000000003</v>
      </c>
      <c r="J5" s="10">
        <v>0.1012</v>
      </c>
      <c r="K5" s="115" t="s">
        <v>17</v>
      </c>
      <c r="L5" s="116">
        <v>0.29110000000000003</v>
      </c>
      <c r="M5" s="116">
        <v>0.26579999999999998</v>
      </c>
      <c r="N5" s="3" t="s">
        <v>21</v>
      </c>
    </row>
    <row r="6" spans="1:15" ht="28.5" customHeight="1">
      <c r="A6" s="94"/>
      <c r="B6" s="91"/>
      <c r="C6" s="3" t="s">
        <v>22</v>
      </c>
      <c r="D6" s="91" t="s">
        <v>23</v>
      </c>
      <c r="E6" s="3" t="s">
        <v>16</v>
      </c>
      <c r="F6" s="11" t="s">
        <v>24</v>
      </c>
      <c r="G6" s="11">
        <v>7.8</v>
      </c>
      <c r="H6" s="12">
        <v>7.2</v>
      </c>
      <c r="I6" s="12" t="s">
        <v>17</v>
      </c>
      <c r="J6" s="12" t="s">
        <v>17</v>
      </c>
      <c r="K6" s="120" t="s">
        <v>18</v>
      </c>
      <c r="L6" s="125" t="s">
        <v>17</v>
      </c>
      <c r="M6" s="125" t="s">
        <v>17</v>
      </c>
      <c r="N6" s="3" t="s">
        <v>25</v>
      </c>
    </row>
    <row r="7" spans="1:15" ht="36" customHeight="1">
      <c r="A7" s="94"/>
      <c r="B7" s="91"/>
      <c r="C7" s="3" t="s">
        <v>16</v>
      </c>
      <c r="D7" s="91"/>
      <c r="E7" s="3" t="s">
        <v>26</v>
      </c>
      <c r="F7" s="8">
        <f>31.5/79</f>
        <v>0.39873417721518989</v>
      </c>
      <c r="G7" s="9">
        <v>0.05</v>
      </c>
      <c r="H7" s="7" t="s">
        <v>27</v>
      </c>
      <c r="I7" s="10">
        <v>8.8599999999999998E-2</v>
      </c>
      <c r="J7" s="10">
        <v>3.7900000000000003E-2</v>
      </c>
      <c r="K7" s="115" t="s">
        <v>17</v>
      </c>
      <c r="L7" s="116">
        <v>0.13919999999999999</v>
      </c>
      <c r="M7" s="116">
        <v>0.1139</v>
      </c>
      <c r="N7" s="3" t="s">
        <v>21</v>
      </c>
    </row>
    <row r="8" spans="1:15" ht="44.25" customHeight="1">
      <c r="A8" s="94"/>
      <c r="B8" s="91"/>
      <c r="C8" s="3" t="s">
        <v>16</v>
      </c>
      <c r="D8" s="3" t="s">
        <v>28</v>
      </c>
      <c r="E8" s="3" t="s">
        <v>29</v>
      </c>
      <c r="F8" s="8">
        <f>14/79</f>
        <v>0.17721518987341772</v>
      </c>
      <c r="G8" s="9">
        <v>0.09</v>
      </c>
      <c r="H8" s="7" t="s">
        <v>27</v>
      </c>
      <c r="I8" s="13">
        <v>0.1139</v>
      </c>
      <c r="J8" s="10">
        <v>2.53E-2</v>
      </c>
      <c r="K8" s="115" t="s">
        <v>17</v>
      </c>
      <c r="L8" s="116">
        <v>0.1139</v>
      </c>
      <c r="M8" s="116">
        <v>0.1012</v>
      </c>
      <c r="N8" s="3" t="s">
        <v>21</v>
      </c>
      <c r="O8" s="14"/>
    </row>
    <row r="9" spans="1:15" ht="57.75" customHeight="1">
      <c r="A9" s="94"/>
      <c r="B9" s="91" t="s">
        <v>30</v>
      </c>
      <c r="C9" s="3" t="s">
        <v>31</v>
      </c>
      <c r="D9" s="91" t="s">
        <v>32</v>
      </c>
      <c r="E9" s="3" t="s">
        <v>16</v>
      </c>
      <c r="F9" s="8">
        <f>191/383</f>
        <v>0.49869451697127937</v>
      </c>
      <c r="G9" s="15">
        <v>0.01</v>
      </c>
      <c r="H9" s="6" t="s">
        <v>18</v>
      </c>
      <c r="I9" s="7" t="s">
        <v>27</v>
      </c>
      <c r="J9" s="7" t="s">
        <v>27</v>
      </c>
      <c r="K9" s="120" t="s">
        <v>18</v>
      </c>
      <c r="L9" s="115" t="s">
        <v>17</v>
      </c>
      <c r="M9" s="115" t="s">
        <v>17</v>
      </c>
      <c r="N9" s="3" t="s">
        <v>33</v>
      </c>
    </row>
    <row r="10" spans="1:15" ht="65.25" customHeight="1">
      <c r="A10" s="94"/>
      <c r="B10" s="91"/>
      <c r="C10" s="3" t="s">
        <v>16</v>
      </c>
      <c r="D10" s="91"/>
      <c r="E10" s="3" t="s">
        <v>34</v>
      </c>
      <c r="F10" s="8">
        <f>79/79</f>
        <v>1</v>
      </c>
      <c r="G10" s="9">
        <v>0.3</v>
      </c>
      <c r="H10" s="7" t="s">
        <v>27</v>
      </c>
      <c r="I10" s="10">
        <v>0.48099999999999998</v>
      </c>
      <c r="J10" s="10">
        <v>7.5899999999999995E-2</v>
      </c>
      <c r="K10" s="115" t="s">
        <v>17</v>
      </c>
      <c r="L10" s="116">
        <v>0.24049999999999999</v>
      </c>
      <c r="M10" s="116">
        <v>0.1772</v>
      </c>
      <c r="N10" s="3" t="s">
        <v>21</v>
      </c>
    </row>
    <row r="11" spans="1:15" ht="105.75" customHeight="1">
      <c r="A11" s="94"/>
      <c r="B11" s="91"/>
      <c r="C11" s="3" t="s">
        <v>16</v>
      </c>
      <c r="D11" s="3" t="s">
        <v>35</v>
      </c>
      <c r="E11" s="3" t="s">
        <v>36</v>
      </c>
      <c r="F11" s="8">
        <f>79/79</f>
        <v>1</v>
      </c>
      <c r="G11" s="16">
        <v>0.1</v>
      </c>
      <c r="H11" s="7" t="s">
        <v>27</v>
      </c>
      <c r="I11" s="10">
        <v>0.1139</v>
      </c>
      <c r="J11" s="10">
        <v>5.0599999999999999E-2</v>
      </c>
      <c r="K11" s="115" t="s">
        <v>17</v>
      </c>
      <c r="L11" s="116">
        <v>0.1265</v>
      </c>
      <c r="M11" s="116">
        <v>0.1265</v>
      </c>
      <c r="N11" s="83" t="s">
        <v>21</v>
      </c>
    </row>
    <row r="12" spans="1:15" ht="71.25" customHeight="1">
      <c r="A12" s="94"/>
      <c r="B12" s="91"/>
      <c r="C12" s="3" t="s">
        <v>16</v>
      </c>
      <c r="D12" s="3" t="s">
        <v>37</v>
      </c>
      <c r="E12" s="3" t="s">
        <v>38</v>
      </c>
      <c r="F12" s="96">
        <f>55/79</f>
        <v>0.69620253164556967</v>
      </c>
      <c r="G12" s="16">
        <v>0.52</v>
      </c>
      <c r="H12" s="7" t="s">
        <v>27</v>
      </c>
      <c r="I12" s="10">
        <v>0.59489999999999998</v>
      </c>
      <c r="J12" s="10">
        <v>0.1012</v>
      </c>
      <c r="K12" s="115" t="s">
        <v>17</v>
      </c>
      <c r="L12" s="127" t="s">
        <v>39</v>
      </c>
      <c r="M12" s="127" t="s">
        <v>40</v>
      </c>
      <c r="N12" s="91" t="s">
        <v>21</v>
      </c>
    </row>
    <row r="13" spans="1:15" ht="108" customHeight="1">
      <c r="A13" s="94"/>
      <c r="B13" s="91"/>
      <c r="C13" s="3" t="s">
        <v>16</v>
      </c>
      <c r="D13" s="3" t="s">
        <v>41</v>
      </c>
      <c r="E13" s="3" t="s">
        <v>42</v>
      </c>
      <c r="F13" s="96"/>
      <c r="G13" s="16">
        <v>0.27</v>
      </c>
      <c r="H13" s="7" t="s">
        <v>27</v>
      </c>
      <c r="I13" s="10">
        <v>0.37969999999999998</v>
      </c>
      <c r="J13" s="10">
        <v>1.26E-2</v>
      </c>
      <c r="K13" s="115" t="s">
        <v>17</v>
      </c>
      <c r="L13" s="127"/>
      <c r="M13" s="127"/>
      <c r="N13" s="91"/>
    </row>
    <row r="14" spans="1:15">
      <c r="A14" s="17"/>
      <c r="B14" s="89"/>
      <c r="C14" s="89"/>
      <c r="D14" s="89"/>
      <c r="E14" s="89"/>
      <c r="F14" s="89"/>
      <c r="G14" s="89"/>
      <c r="H14" s="89"/>
      <c r="I14" s="89"/>
      <c r="J14" s="89"/>
      <c r="K14" s="89"/>
      <c r="L14" s="89"/>
      <c r="M14" s="89"/>
      <c r="N14" s="89"/>
    </row>
    <row r="15" spans="1:15" ht="45" customHeight="1">
      <c r="A15" s="94" t="s">
        <v>43</v>
      </c>
      <c r="B15" s="91" t="s">
        <v>44</v>
      </c>
      <c r="C15" s="3" t="s">
        <v>45</v>
      </c>
      <c r="D15" s="91" t="s">
        <v>46</v>
      </c>
      <c r="E15" s="3" t="s">
        <v>16</v>
      </c>
      <c r="F15" s="11" t="s">
        <v>47</v>
      </c>
      <c r="G15" s="18" t="s">
        <v>48</v>
      </c>
      <c r="H15" s="12" t="s">
        <v>49</v>
      </c>
      <c r="I15" s="12" t="s">
        <v>27</v>
      </c>
      <c r="J15" s="12" t="s">
        <v>27</v>
      </c>
      <c r="K15" s="125" t="s">
        <v>49</v>
      </c>
      <c r="L15" s="125" t="s">
        <v>17</v>
      </c>
      <c r="M15" s="125" t="s">
        <v>17</v>
      </c>
      <c r="N15" s="3" t="s">
        <v>50</v>
      </c>
    </row>
    <row r="16" spans="1:15" ht="75.75" customHeight="1">
      <c r="A16" s="94"/>
      <c r="B16" s="91"/>
      <c r="C16" s="3" t="s">
        <v>16</v>
      </c>
      <c r="D16" s="91"/>
      <c r="E16" s="3" t="s">
        <v>51</v>
      </c>
      <c r="F16" s="8">
        <v>0.4</v>
      </c>
      <c r="G16" s="8">
        <v>0.16</v>
      </c>
      <c r="H16" s="19" t="s">
        <v>17</v>
      </c>
      <c r="I16" s="19">
        <v>0.24049999999999999</v>
      </c>
      <c r="J16" s="19">
        <v>0.15179999999999999</v>
      </c>
      <c r="K16" s="126" t="s">
        <v>17</v>
      </c>
      <c r="L16" s="116">
        <v>0.29110000000000003</v>
      </c>
      <c r="M16" s="116">
        <v>0.26579999999999998</v>
      </c>
      <c r="N16" s="3" t="s">
        <v>21</v>
      </c>
    </row>
    <row r="17" spans="1:14" ht="29.1" customHeight="1">
      <c r="A17" s="94"/>
      <c r="B17" s="91" t="s">
        <v>52</v>
      </c>
      <c r="C17" s="3" t="s">
        <v>53</v>
      </c>
      <c r="D17" s="91" t="s">
        <v>54</v>
      </c>
      <c r="E17" s="3" t="s">
        <v>16</v>
      </c>
      <c r="F17" s="11">
        <v>7.42</v>
      </c>
      <c r="G17" s="18">
        <v>0.59</v>
      </c>
      <c r="H17" s="20">
        <v>0.6</v>
      </c>
      <c r="I17" s="12" t="s">
        <v>17</v>
      </c>
      <c r="J17" s="12" t="s">
        <v>17</v>
      </c>
      <c r="K17" s="114" t="s">
        <v>18</v>
      </c>
      <c r="L17" s="115" t="s">
        <v>17</v>
      </c>
      <c r="M17" s="115" t="s">
        <v>17</v>
      </c>
      <c r="N17" s="3" t="s">
        <v>55</v>
      </c>
    </row>
    <row r="18" spans="1:14" ht="41.25" customHeight="1">
      <c r="A18" s="94"/>
      <c r="B18" s="91"/>
      <c r="C18" s="3" t="s">
        <v>16</v>
      </c>
      <c r="D18" s="91"/>
      <c r="E18" s="3" t="s">
        <v>56</v>
      </c>
      <c r="F18" s="8">
        <f>31.5/79</f>
        <v>0.39873417721518989</v>
      </c>
      <c r="G18" s="16">
        <v>0.1</v>
      </c>
      <c r="H18" s="20" t="s">
        <v>27</v>
      </c>
      <c r="I18" s="10">
        <v>0.1012</v>
      </c>
      <c r="J18" s="10">
        <v>7.5899999999999995E-2</v>
      </c>
      <c r="K18" s="114" t="s">
        <v>17</v>
      </c>
      <c r="L18" s="116">
        <v>0.13919999999999999</v>
      </c>
      <c r="M18" s="116">
        <v>0.13919999999999999</v>
      </c>
      <c r="N18" s="3" t="s">
        <v>21</v>
      </c>
    </row>
    <row r="19" spans="1:14">
      <c r="A19" s="17"/>
      <c r="B19" s="89"/>
      <c r="C19" s="89"/>
      <c r="D19" s="89"/>
      <c r="E19" s="89"/>
      <c r="F19" s="89"/>
      <c r="G19" s="89"/>
      <c r="H19" s="89"/>
      <c r="I19" s="89"/>
      <c r="J19" s="89"/>
      <c r="K19" s="89"/>
      <c r="L19" s="89"/>
      <c r="M19" s="89"/>
      <c r="N19" s="89"/>
    </row>
    <row r="20" spans="1:14" ht="27" customHeight="1">
      <c r="A20" s="94" t="s">
        <v>57</v>
      </c>
      <c r="B20" s="91" t="s">
        <v>58</v>
      </c>
      <c r="C20" s="3" t="s">
        <v>59</v>
      </c>
      <c r="D20" s="91" t="s">
        <v>60</v>
      </c>
      <c r="E20" s="3" t="s">
        <v>16</v>
      </c>
      <c r="F20" s="4"/>
      <c r="G20" s="21" t="s">
        <v>18</v>
      </c>
      <c r="H20" s="20" t="s">
        <v>18</v>
      </c>
      <c r="I20" s="12" t="s">
        <v>17</v>
      </c>
      <c r="J20" s="12" t="s">
        <v>17</v>
      </c>
      <c r="K20" s="114" t="s">
        <v>18</v>
      </c>
      <c r="L20" s="115" t="s">
        <v>17</v>
      </c>
      <c r="M20" s="115" t="s">
        <v>17</v>
      </c>
      <c r="N20" s="3" t="s">
        <v>61</v>
      </c>
    </row>
    <row r="21" spans="1:14" ht="27.75" customHeight="1">
      <c r="A21" s="94"/>
      <c r="B21" s="91"/>
      <c r="C21" s="3" t="s">
        <v>62</v>
      </c>
      <c r="D21" s="91"/>
      <c r="E21" s="3" t="s">
        <v>16</v>
      </c>
      <c r="F21" s="4"/>
      <c r="G21" s="21" t="s">
        <v>18</v>
      </c>
      <c r="H21" s="20" t="s">
        <v>18</v>
      </c>
      <c r="I21" s="12" t="s">
        <v>17</v>
      </c>
      <c r="J21" s="12" t="s">
        <v>17</v>
      </c>
      <c r="K21" s="114" t="s">
        <v>18</v>
      </c>
      <c r="L21" s="115" t="s">
        <v>17</v>
      </c>
      <c r="M21" s="115" t="s">
        <v>17</v>
      </c>
      <c r="N21" s="3" t="s">
        <v>61</v>
      </c>
    </row>
    <row r="22" spans="1:14" ht="33" customHeight="1">
      <c r="A22" s="94"/>
      <c r="B22" s="91"/>
      <c r="C22" s="3" t="s">
        <v>16</v>
      </c>
      <c r="D22" s="91"/>
      <c r="E22" s="3" t="s">
        <v>63</v>
      </c>
      <c r="F22" s="22" t="s">
        <v>64</v>
      </c>
      <c r="G22" s="16">
        <v>0.06</v>
      </c>
      <c r="H22" s="7" t="s">
        <v>27</v>
      </c>
      <c r="I22" s="10">
        <v>0.1898</v>
      </c>
      <c r="J22" s="10">
        <v>8.8599999999999998E-2</v>
      </c>
      <c r="K22" s="115" t="s">
        <v>17</v>
      </c>
      <c r="L22" s="123" t="s">
        <v>312</v>
      </c>
      <c r="M22" s="123" t="s">
        <v>311</v>
      </c>
      <c r="N22" s="3" t="s">
        <v>21</v>
      </c>
    </row>
    <row r="23" spans="1:14" ht="47.25" customHeight="1">
      <c r="A23" s="94"/>
      <c r="B23" s="91"/>
      <c r="C23" s="3" t="s">
        <v>16</v>
      </c>
      <c r="D23" s="3" t="s">
        <v>65</v>
      </c>
      <c r="E23" s="3" t="s">
        <v>66</v>
      </c>
      <c r="F23" s="8">
        <v>0.01</v>
      </c>
      <c r="G23" s="16">
        <v>0.01</v>
      </c>
      <c r="H23" s="7" t="s">
        <v>27</v>
      </c>
      <c r="I23" s="10">
        <v>1.26E-2</v>
      </c>
      <c r="J23" s="10">
        <v>1.26E-2</v>
      </c>
      <c r="K23" s="115" t="s">
        <v>17</v>
      </c>
      <c r="L23" s="116">
        <v>1.26E-2</v>
      </c>
      <c r="M23" s="116">
        <v>1.26E-2</v>
      </c>
      <c r="N23" s="3" t="s">
        <v>21</v>
      </c>
    </row>
    <row r="24" spans="1:14" ht="28.5" customHeight="1">
      <c r="A24" s="94"/>
      <c r="B24" s="91" t="s">
        <v>67</v>
      </c>
      <c r="C24" s="3" t="s">
        <v>68</v>
      </c>
      <c r="D24" s="91" t="s">
        <v>69</v>
      </c>
      <c r="E24" s="3" t="s">
        <v>16</v>
      </c>
      <c r="F24" s="11" t="s">
        <v>70</v>
      </c>
      <c r="G24" s="18">
        <v>0.17580000000000001</v>
      </c>
      <c r="H24" s="23">
        <v>0.1205</v>
      </c>
      <c r="I24" s="12" t="s">
        <v>17</v>
      </c>
      <c r="J24" s="12" t="s">
        <v>17</v>
      </c>
      <c r="K24" s="114" t="s">
        <v>18</v>
      </c>
      <c r="L24" s="115" t="s">
        <v>17</v>
      </c>
      <c r="M24" s="115" t="s">
        <v>17</v>
      </c>
      <c r="N24" s="3" t="s">
        <v>55</v>
      </c>
    </row>
    <row r="25" spans="1:14" ht="58.5" customHeight="1">
      <c r="A25" s="94"/>
      <c r="B25" s="91"/>
      <c r="C25" s="3"/>
      <c r="D25" s="91"/>
      <c r="E25" s="3" t="s">
        <v>71</v>
      </c>
      <c r="F25" s="24">
        <f>10/79</f>
        <v>0.12658227848101267</v>
      </c>
      <c r="G25" s="16">
        <v>0.16</v>
      </c>
      <c r="H25" s="7" t="s">
        <v>27</v>
      </c>
      <c r="I25" s="13">
        <v>0.20250000000000001</v>
      </c>
      <c r="J25" s="13">
        <v>0.1265</v>
      </c>
      <c r="K25" s="115" t="s">
        <v>17</v>
      </c>
      <c r="L25" s="124">
        <v>0.20250000000000001</v>
      </c>
      <c r="M25" s="124">
        <v>0.1772</v>
      </c>
      <c r="N25" s="3" t="s">
        <v>21</v>
      </c>
    </row>
    <row r="26" spans="1:14" ht="28.5" customHeight="1">
      <c r="A26" s="94"/>
      <c r="B26" s="91"/>
      <c r="C26" s="21" t="s">
        <v>72</v>
      </c>
      <c r="D26" s="91" t="s">
        <v>73</v>
      </c>
      <c r="E26" s="3"/>
      <c r="F26" s="11" t="s">
        <v>74</v>
      </c>
      <c r="G26" s="18">
        <v>2.2999999999999998</v>
      </c>
      <c r="H26" s="7">
        <v>1.9790000000000001</v>
      </c>
      <c r="I26" s="12" t="s">
        <v>17</v>
      </c>
      <c r="J26" s="12" t="s">
        <v>17</v>
      </c>
      <c r="K26" s="114" t="s">
        <v>18</v>
      </c>
      <c r="L26" s="115" t="s">
        <v>17</v>
      </c>
      <c r="M26" s="115" t="s">
        <v>17</v>
      </c>
      <c r="N26" s="3" t="s">
        <v>55</v>
      </c>
    </row>
    <row r="27" spans="1:14" ht="35.25" customHeight="1">
      <c r="A27" s="94"/>
      <c r="B27" s="91"/>
      <c r="C27" s="3"/>
      <c r="D27" s="91"/>
      <c r="E27" s="3" t="s">
        <v>75</v>
      </c>
      <c r="F27" s="8">
        <v>0.1</v>
      </c>
      <c r="G27" s="16">
        <v>0.03</v>
      </c>
      <c r="H27" s="7" t="s">
        <v>27</v>
      </c>
      <c r="I27" s="10">
        <v>0.1139</v>
      </c>
      <c r="J27" s="10">
        <v>0.1139</v>
      </c>
      <c r="K27" s="115" t="s">
        <v>17</v>
      </c>
      <c r="L27" s="116">
        <v>0.1139</v>
      </c>
      <c r="M27" s="116">
        <v>0.1139</v>
      </c>
      <c r="N27" s="3" t="s">
        <v>21</v>
      </c>
    </row>
    <row r="28" spans="1:14" ht="57.75" customHeight="1">
      <c r="A28" s="94"/>
      <c r="B28" s="91"/>
      <c r="C28" s="21" t="s">
        <v>76</v>
      </c>
      <c r="D28" s="95" t="s">
        <v>77</v>
      </c>
      <c r="E28" s="21" t="s">
        <v>16</v>
      </c>
      <c r="F28" s="11" t="s">
        <v>78</v>
      </c>
      <c r="G28" s="21" t="s">
        <v>79</v>
      </c>
      <c r="H28" s="20" t="s">
        <v>80</v>
      </c>
      <c r="I28" s="25" t="s">
        <v>17</v>
      </c>
      <c r="J28" s="25" t="s">
        <v>17</v>
      </c>
      <c r="K28" s="114" t="s">
        <v>314</v>
      </c>
      <c r="L28" s="115" t="s">
        <v>17</v>
      </c>
      <c r="M28" s="115" t="s">
        <v>17</v>
      </c>
      <c r="N28" s="3" t="s">
        <v>81</v>
      </c>
    </row>
    <row r="29" spans="1:14" ht="44.25" customHeight="1">
      <c r="A29" s="94"/>
      <c r="B29" s="91"/>
      <c r="C29" s="21" t="s">
        <v>82</v>
      </c>
      <c r="D29" s="95"/>
      <c r="E29" s="91" t="s">
        <v>83</v>
      </c>
      <c r="F29" s="91"/>
      <c r="G29" s="91"/>
      <c r="H29" s="91"/>
      <c r="I29" s="91"/>
      <c r="J29" s="91"/>
      <c r="K29" s="91"/>
      <c r="L29" s="91"/>
      <c r="M29" s="91"/>
      <c r="N29" s="91"/>
    </row>
    <row r="30" spans="1:14" ht="32.25" customHeight="1">
      <c r="A30" s="94"/>
      <c r="B30" s="91"/>
      <c r="C30" s="26" t="s">
        <v>16</v>
      </c>
      <c r="D30" s="95"/>
      <c r="E30" s="26" t="s">
        <v>84</v>
      </c>
      <c r="F30" s="27">
        <f>40/79</f>
        <v>0.50632911392405067</v>
      </c>
      <c r="G30" s="28">
        <v>0.09</v>
      </c>
      <c r="H30" s="29" t="s">
        <v>17</v>
      </c>
      <c r="I30" s="30">
        <v>0.41770000000000002</v>
      </c>
      <c r="J30" s="30">
        <v>0.35439999999999999</v>
      </c>
      <c r="K30" s="122" t="s">
        <v>17</v>
      </c>
      <c r="L30" s="113">
        <v>0.49359999999999998</v>
      </c>
      <c r="M30" s="113">
        <v>0.4556</v>
      </c>
      <c r="N30" s="31" t="s">
        <v>85</v>
      </c>
    </row>
    <row r="31" spans="1:14">
      <c r="A31" s="32"/>
      <c r="B31" s="89"/>
      <c r="C31" s="89"/>
      <c r="D31" s="89"/>
      <c r="E31" s="89"/>
      <c r="F31" s="89"/>
      <c r="G31" s="89"/>
      <c r="H31" s="89"/>
      <c r="I31" s="89"/>
      <c r="J31" s="89"/>
      <c r="K31" s="89"/>
      <c r="L31" s="89"/>
      <c r="M31" s="89"/>
      <c r="N31" s="89"/>
    </row>
    <row r="32" spans="1:14" ht="28.5" customHeight="1">
      <c r="A32" s="90" t="s">
        <v>86</v>
      </c>
      <c r="B32" s="91" t="s">
        <v>87</v>
      </c>
      <c r="C32" s="33" t="s">
        <v>88</v>
      </c>
      <c r="D32" s="91" t="s">
        <v>89</v>
      </c>
      <c r="E32" s="33" t="s">
        <v>16</v>
      </c>
      <c r="F32" s="34">
        <v>0.746</v>
      </c>
      <c r="G32" s="21" t="s">
        <v>18</v>
      </c>
      <c r="H32" s="20" t="s">
        <v>18</v>
      </c>
      <c r="I32" s="35" t="s">
        <v>17</v>
      </c>
      <c r="J32" s="35" t="s">
        <v>17</v>
      </c>
      <c r="K32" s="114" t="s">
        <v>18</v>
      </c>
      <c r="L32" s="118" t="s">
        <v>17</v>
      </c>
      <c r="M32" s="118" t="s">
        <v>17</v>
      </c>
      <c r="N32" s="33" t="s">
        <v>90</v>
      </c>
    </row>
    <row r="33" spans="1:14" ht="33" customHeight="1">
      <c r="A33" s="90"/>
      <c r="B33" s="91"/>
      <c r="C33" s="3" t="s">
        <v>16</v>
      </c>
      <c r="D33" s="91"/>
      <c r="E33" s="3" t="s">
        <v>91</v>
      </c>
      <c r="F33" s="8">
        <f>40/79</f>
        <v>0.50632911392405067</v>
      </c>
      <c r="G33" s="16">
        <v>0.14000000000000001</v>
      </c>
      <c r="H33" s="7" t="s">
        <v>17</v>
      </c>
      <c r="I33" s="10">
        <v>0.1898</v>
      </c>
      <c r="J33" s="10">
        <v>2.53E-2</v>
      </c>
      <c r="K33" s="115" t="s">
        <v>17</v>
      </c>
      <c r="L33" s="116">
        <v>0.15179999999999999</v>
      </c>
      <c r="M33" s="116">
        <v>0.13919999999999999</v>
      </c>
      <c r="N33" s="3" t="s">
        <v>21</v>
      </c>
    </row>
    <row r="34" spans="1:14" ht="36" customHeight="1">
      <c r="A34" s="90"/>
      <c r="B34" s="91"/>
      <c r="C34" s="3" t="s">
        <v>92</v>
      </c>
      <c r="D34" s="91"/>
      <c r="E34" s="3" t="s">
        <v>16</v>
      </c>
      <c r="F34" s="4">
        <v>0.24</v>
      </c>
      <c r="G34" s="16">
        <v>0.34</v>
      </c>
      <c r="H34" s="20" t="s">
        <v>18</v>
      </c>
      <c r="I34" s="7" t="s">
        <v>17</v>
      </c>
      <c r="J34" s="7" t="s">
        <v>17</v>
      </c>
      <c r="K34" s="114" t="s">
        <v>18</v>
      </c>
      <c r="L34" s="115" t="s">
        <v>17</v>
      </c>
      <c r="M34" s="115" t="s">
        <v>17</v>
      </c>
      <c r="N34" s="3" t="s">
        <v>93</v>
      </c>
    </row>
    <row r="35" spans="1:14" ht="39.75" customHeight="1">
      <c r="A35" s="90"/>
      <c r="B35" s="91"/>
      <c r="C35" s="3" t="s">
        <v>16</v>
      </c>
      <c r="D35" s="91"/>
      <c r="E35" s="3" t="s">
        <v>94</v>
      </c>
      <c r="F35" s="8">
        <f>40/79</f>
        <v>0.50632911392405067</v>
      </c>
      <c r="G35" s="16">
        <v>0.19</v>
      </c>
      <c r="H35" s="7" t="s">
        <v>17</v>
      </c>
      <c r="I35" s="10">
        <v>0.2278</v>
      </c>
      <c r="J35" s="10">
        <v>2.53E-2</v>
      </c>
      <c r="K35" s="115" t="s">
        <v>17</v>
      </c>
      <c r="L35" s="116">
        <v>0.16450000000000001</v>
      </c>
      <c r="M35" s="116">
        <v>0.13919999999999999</v>
      </c>
      <c r="N35" s="3" t="s">
        <v>21</v>
      </c>
    </row>
    <row r="36" spans="1:14" ht="47.25" customHeight="1">
      <c r="A36" s="90"/>
      <c r="B36" s="91"/>
      <c r="C36" s="3" t="s">
        <v>95</v>
      </c>
      <c r="D36" s="91"/>
      <c r="E36" s="3" t="s">
        <v>16</v>
      </c>
      <c r="F36" s="11">
        <v>132</v>
      </c>
      <c r="G36" s="18">
        <v>136</v>
      </c>
      <c r="H36" s="20">
        <v>136</v>
      </c>
      <c r="I36" s="7" t="s">
        <v>17</v>
      </c>
      <c r="J36" s="7" t="s">
        <v>17</v>
      </c>
      <c r="K36" s="114">
        <v>140</v>
      </c>
      <c r="L36" s="115" t="s">
        <v>17</v>
      </c>
      <c r="M36" s="115" t="s">
        <v>17</v>
      </c>
      <c r="N36" s="84" t="s">
        <v>313</v>
      </c>
    </row>
    <row r="37" spans="1:14" ht="48" customHeight="1">
      <c r="A37" s="90"/>
      <c r="B37" s="91"/>
      <c r="C37" s="3" t="s">
        <v>16</v>
      </c>
      <c r="D37" s="91"/>
      <c r="E37" s="21" t="s">
        <v>96</v>
      </c>
      <c r="F37" s="4">
        <v>0.2</v>
      </c>
      <c r="G37" s="16">
        <v>0.14000000000000001</v>
      </c>
      <c r="H37" s="7" t="s">
        <v>17</v>
      </c>
      <c r="I37" s="25">
        <v>0.1139</v>
      </c>
      <c r="J37" s="25">
        <v>2.53E-2</v>
      </c>
      <c r="K37" s="115" t="s">
        <v>17</v>
      </c>
      <c r="L37" s="119">
        <v>8.8599999999999998E-2</v>
      </c>
      <c r="M37" s="119">
        <v>6.3200000000000006E-2</v>
      </c>
      <c r="N37" s="3" t="s">
        <v>21</v>
      </c>
    </row>
    <row r="38" spans="1:14" ht="31.5" customHeight="1">
      <c r="A38" s="90"/>
      <c r="B38" s="91"/>
      <c r="C38" s="3" t="s">
        <v>97</v>
      </c>
      <c r="D38" s="91" t="s">
        <v>98</v>
      </c>
      <c r="E38" s="3" t="s">
        <v>16</v>
      </c>
      <c r="F38" s="36">
        <v>0.44</v>
      </c>
      <c r="G38" s="15">
        <v>0.21</v>
      </c>
      <c r="H38" s="37">
        <v>0.35</v>
      </c>
      <c r="I38" s="7" t="s">
        <v>17</v>
      </c>
      <c r="J38" s="7" t="s">
        <v>17</v>
      </c>
      <c r="K38" s="120" t="s">
        <v>18</v>
      </c>
      <c r="L38" s="115" t="s">
        <v>17</v>
      </c>
      <c r="M38" s="115" t="s">
        <v>17</v>
      </c>
      <c r="N38" s="3" t="s">
        <v>99</v>
      </c>
    </row>
    <row r="39" spans="1:14" ht="32.25" customHeight="1">
      <c r="A39" s="90"/>
      <c r="B39" s="91"/>
      <c r="C39" s="3" t="s">
        <v>100</v>
      </c>
      <c r="D39" s="91"/>
      <c r="E39" s="3" t="s">
        <v>16</v>
      </c>
      <c r="F39" s="36">
        <v>0.35</v>
      </c>
      <c r="G39" s="16">
        <v>0.215</v>
      </c>
      <c r="H39" s="38" t="s">
        <v>18</v>
      </c>
      <c r="I39" s="7" t="s">
        <v>17</v>
      </c>
      <c r="J39" s="7" t="s">
        <v>17</v>
      </c>
      <c r="K39" s="121" t="s">
        <v>18</v>
      </c>
      <c r="L39" s="115" t="s">
        <v>17</v>
      </c>
      <c r="M39" s="115" t="s">
        <v>17</v>
      </c>
      <c r="N39" s="3" t="s">
        <v>93</v>
      </c>
    </row>
    <row r="40" spans="1:14" ht="47.25" customHeight="1">
      <c r="A40" s="90"/>
      <c r="B40" s="91"/>
      <c r="C40" s="3" t="s">
        <v>16</v>
      </c>
      <c r="D40" s="91"/>
      <c r="E40" s="3" t="s">
        <v>101</v>
      </c>
      <c r="F40" s="8">
        <f>28/79</f>
        <v>0.35443037974683544</v>
      </c>
      <c r="G40" s="16">
        <v>0.25</v>
      </c>
      <c r="H40" s="7" t="s">
        <v>17</v>
      </c>
      <c r="I40" s="10">
        <v>0.24049999999999999</v>
      </c>
      <c r="J40" s="10">
        <v>2.53E-2</v>
      </c>
      <c r="K40" s="115" t="s">
        <v>17</v>
      </c>
      <c r="L40" s="116">
        <v>0.16450000000000001</v>
      </c>
      <c r="M40" s="116">
        <v>0.13919999999999999</v>
      </c>
      <c r="N40" s="3" t="s">
        <v>21</v>
      </c>
    </row>
    <row r="41" spans="1:14" ht="28.5" customHeight="1">
      <c r="A41" s="90"/>
      <c r="B41" s="91" t="s">
        <v>102</v>
      </c>
      <c r="C41" s="3" t="s">
        <v>103</v>
      </c>
      <c r="D41" s="91" t="s">
        <v>104</v>
      </c>
      <c r="E41" s="3" t="s">
        <v>16</v>
      </c>
      <c r="F41" s="39" t="s">
        <v>105</v>
      </c>
      <c r="G41" s="39" t="s">
        <v>106</v>
      </c>
      <c r="H41" s="40" t="s">
        <v>107</v>
      </c>
      <c r="I41" s="23" t="s">
        <v>17</v>
      </c>
      <c r="J41" s="7" t="s">
        <v>17</v>
      </c>
      <c r="K41" s="114" t="s">
        <v>18</v>
      </c>
      <c r="L41" s="115" t="s">
        <v>17</v>
      </c>
      <c r="M41" s="115" t="s">
        <v>17</v>
      </c>
      <c r="N41" s="3" t="s">
        <v>108</v>
      </c>
    </row>
    <row r="42" spans="1:14" ht="27" customHeight="1">
      <c r="A42" s="90"/>
      <c r="B42" s="91"/>
      <c r="C42" s="3" t="s">
        <v>109</v>
      </c>
      <c r="D42" s="91"/>
      <c r="E42" s="3" t="s">
        <v>16</v>
      </c>
      <c r="F42" s="39" t="s">
        <v>110</v>
      </c>
      <c r="G42" s="41">
        <v>1478376</v>
      </c>
      <c r="H42" s="42">
        <v>688777</v>
      </c>
      <c r="I42" s="7" t="s">
        <v>17</v>
      </c>
      <c r="J42" s="7" t="s">
        <v>17</v>
      </c>
      <c r="K42" s="114" t="s">
        <v>18</v>
      </c>
      <c r="L42" s="115" t="s">
        <v>17</v>
      </c>
      <c r="M42" s="115" t="s">
        <v>17</v>
      </c>
      <c r="N42" s="3" t="s">
        <v>108</v>
      </c>
    </row>
    <row r="43" spans="1:14" ht="34.5" customHeight="1">
      <c r="A43" s="90"/>
      <c r="B43" s="91"/>
      <c r="C43" s="3" t="s">
        <v>16</v>
      </c>
      <c r="D43" s="91"/>
      <c r="E43" s="3" t="s">
        <v>111</v>
      </c>
      <c r="F43" s="8">
        <f>40/79</f>
        <v>0.50632911392405067</v>
      </c>
      <c r="G43" s="43">
        <v>0.81</v>
      </c>
      <c r="H43" s="7" t="s">
        <v>17</v>
      </c>
      <c r="I43" s="10">
        <v>0.97460000000000002</v>
      </c>
      <c r="J43" s="10">
        <v>6.3200000000000006E-2</v>
      </c>
      <c r="K43" s="115" t="s">
        <v>17</v>
      </c>
      <c r="L43" s="116">
        <v>0.94930000000000003</v>
      </c>
      <c r="M43" s="116">
        <v>0.69620000000000004</v>
      </c>
      <c r="N43" s="3" t="s">
        <v>21</v>
      </c>
    </row>
    <row r="44" spans="1:14" ht="34.35" customHeight="1">
      <c r="A44" s="90"/>
      <c r="B44" s="91"/>
      <c r="C44" s="3" t="s">
        <v>112</v>
      </c>
      <c r="D44" s="91" t="s">
        <v>113</v>
      </c>
      <c r="E44" s="3" t="s">
        <v>16</v>
      </c>
      <c r="F44" s="44" t="s">
        <v>114</v>
      </c>
      <c r="G44" s="45" t="s">
        <v>115</v>
      </c>
      <c r="H44" s="46" t="s">
        <v>115</v>
      </c>
      <c r="I44" s="7" t="s">
        <v>17</v>
      </c>
      <c r="J44" s="7" t="s">
        <v>17</v>
      </c>
      <c r="K44" s="114" t="s">
        <v>18</v>
      </c>
      <c r="L44" s="115" t="s">
        <v>17</v>
      </c>
      <c r="M44" s="115" t="s">
        <v>17</v>
      </c>
      <c r="N44" s="3" t="s">
        <v>116</v>
      </c>
    </row>
    <row r="45" spans="1:14" ht="33" customHeight="1">
      <c r="A45" s="90"/>
      <c r="B45" s="91"/>
      <c r="C45" s="3" t="s">
        <v>16</v>
      </c>
      <c r="D45" s="91"/>
      <c r="E45" s="3" t="s">
        <v>117</v>
      </c>
      <c r="F45" s="8">
        <f>25/79</f>
        <v>0.31645569620253167</v>
      </c>
      <c r="G45" s="16">
        <v>0.28000000000000003</v>
      </c>
      <c r="H45" s="7" t="s">
        <v>17</v>
      </c>
      <c r="I45" s="10">
        <v>0.37969999999999998</v>
      </c>
      <c r="J45" s="10">
        <v>3.7900000000000003E-2</v>
      </c>
      <c r="K45" s="115" t="s">
        <v>17</v>
      </c>
      <c r="L45" s="116">
        <v>0.3291</v>
      </c>
      <c r="M45" s="116">
        <v>0.2278</v>
      </c>
      <c r="N45" s="3" t="s">
        <v>21</v>
      </c>
    </row>
    <row r="46" spans="1:14" ht="36" customHeight="1">
      <c r="A46" s="90"/>
      <c r="B46" s="91"/>
      <c r="C46" s="3" t="s">
        <v>16</v>
      </c>
      <c r="D46" s="3" t="s">
        <v>118</v>
      </c>
      <c r="E46" s="3" t="s">
        <v>119</v>
      </c>
      <c r="F46" s="8">
        <f>13/79</f>
        <v>0.16455696202531644</v>
      </c>
      <c r="G46" s="16">
        <v>6.3E-2</v>
      </c>
      <c r="H46" s="7" t="s">
        <v>17</v>
      </c>
      <c r="I46" s="10">
        <v>0.15179999999999999</v>
      </c>
      <c r="J46" s="10">
        <v>1.26E-2</v>
      </c>
      <c r="K46" s="115" t="s">
        <v>17</v>
      </c>
      <c r="L46" s="116">
        <v>0.16450000000000001</v>
      </c>
      <c r="M46" s="116">
        <v>0.13919999999999999</v>
      </c>
      <c r="N46" s="3" t="s">
        <v>21</v>
      </c>
    </row>
    <row r="47" spans="1:14" ht="28.5" customHeight="1">
      <c r="A47" s="90"/>
      <c r="B47" s="91"/>
      <c r="C47" s="3" t="s">
        <v>120</v>
      </c>
      <c r="D47" s="91" t="s">
        <v>121</v>
      </c>
      <c r="E47" s="3" t="s">
        <v>16</v>
      </c>
      <c r="F47" s="11" t="s">
        <v>16</v>
      </c>
      <c r="G47" s="47">
        <v>0.64800000000000002</v>
      </c>
      <c r="H47" s="6">
        <v>0.308</v>
      </c>
      <c r="I47" s="7" t="s">
        <v>17</v>
      </c>
      <c r="J47" s="7" t="s">
        <v>17</v>
      </c>
      <c r="K47" s="114" t="s">
        <v>18</v>
      </c>
      <c r="L47" s="115" t="s">
        <v>17</v>
      </c>
      <c r="M47" s="115" t="s">
        <v>17</v>
      </c>
      <c r="N47" s="3" t="s">
        <v>122</v>
      </c>
    </row>
    <row r="48" spans="1:14" ht="85.5" customHeight="1">
      <c r="A48" s="90"/>
      <c r="B48" s="91"/>
      <c r="C48" s="3" t="s">
        <v>16</v>
      </c>
      <c r="D48" s="91"/>
      <c r="E48" s="3" t="s">
        <v>123</v>
      </c>
      <c r="F48" s="8">
        <f>2/79</f>
        <v>2.5316455696202531E-2</v>
      </c>
      <c r="G48" s="16">
        <v>0.04</v>
      </c>
      <c r="H48" s="7" t="s">
        <v>17</v>
      </c>
      <c r="I48" s="10">
        <v>6.3200000000000006E-2</v>
      </c>
      <c r="J48" s="10">
        <v>1.26E-2</v>
      </c>
      <c r="K48" s="115" t="s">
        <v>17</v>
      </c>
      <c r="L48" s="116">
        <v>2.53E-2</v>
      </c>
      <c r="M48" s="116">
        <v>2.53E-2</v>
      </c>
      <c r="N48" s="3" t="s">
        <v>21</v>
      </c>
    </row>
    <row r="49" spans="1:14">
      <c r="A49" s="48"/>
      <c r="B49" s="89"/>
      <c r="C49" s="89"/>
      <c r="D49" s="89"/>
      <c r="E49" s="89"/>
      <c r="F49" s="89"/>
      <c r="G49" s="89"/>
      <c r="H49" s="89"/>
      <c r="I49" s="89"/>
      <c r="J49" s="89"/>
      <c r="K49" s="89"/>
      <c r="L49" s="89"/>
      <c r="M49" s="89"/>
      <c r="N49" s="89"/>
    </row>
    <row r="50" spans="1:14" ht="33.75" customHeight="1">
      <c r="A50" s="90" t="s">
        <v>124</v>
      </c>
      <c r="B50" s="91" t="s">
        <v>125</v>
      </c>
      <c r="C50" s="91" t="s">
        <v>16</v>
      </c>
      <c r="D50" s="91" t="s">
        <v>126</v>
      </c>
      <c r="E50" s="3" t="s">
        <v>127</v>
      </c>
      <c r="F50" s="4">
        <v>1</v>
      </c>
      <c r="G50" s="5">
        <v>0.13</v>
      </c>
      <c r="H50" s="49">
        <v>0.31909999999999999</v>
      </c>
      <c r="I50" s="7" t="s">
        <v>17</v>
      </c>
      <c r="J50" s="7" t="s">
        <v>17</v>
      </c>
      <c r="K50" s="117">
        <v>0.33879999999999999</v>
      </c>
      <c r="L50" s="115" t="s">
        <v>17</v>
      </c>
      <c r="M50" s="115" t="s">
        <v>17</v>
      </c>
      <c r="N50" s="3" t="s">
        <v>21</v>
      </c>
    </row>
    <row r="51" spans="1:14" ht="27.75" customHeight="1">
      <c r="A51" s="90"/>
      <c r="B51" s="91"/>
      <c r="C51" s="91"/>
      <c r="D51" s="91"/>
      <c r="E51" s="3" t="s">
        <v>128</v>
      </c>
      <c r="F51" s="4">
        <v>1</v>
      </c>
      <c r="G51" s="5">
        <v>0.24279999999999999</v>
      </c>
      <c r="H51" s="49">
        <v>0.25119999999999998</v>
      </c>
      <c r="I51" s="7" t="s">
        <v>17</v>
      </c>
      <c r="J51" s="7" t="s">
        <v>17</v>
      </c>
      <c r="K51" s="117">
        <v>0.41060000000000002</v>
      </c>
      <c r="L51" s="115" t="s">
        <v>17</v>
      </c>
      <c r="M51" s="115" t="s">
        <v>17</v>
      </c>
      <c r="N51" s="3" t="s">
        <v>21</v>
      </c>
    </row>
    <row r="52" spans="1:14" ht="29.25" customHeight="1">
      <c r="A52" s="90"/>
      <c r="B52" s="91"/>
      <c r="C52" s="91"/>
      <c r="D52" s="91"/>
      <c r="E52" s="3" t="s">
        <v>129</v>
      </c>
      <c r="F52" s="4">
        <v>1</v>
      </c>
      <c r="G52" s="50" t="s">
        <v>17</v>
      </c>
      <c r="H52" s="49">
        <v>4.2999999999999997E-2</v>
      </c>
      <c r="I52" s="7" t="s">
        <v>17</v>
      </c>
      <c r="J52" s="7" t="s">
        <v>17</v>
      </c>
      <c r="K52" s="117">
        <v>0.28489999999999999</v>
      </c>
      <c r="L52" s="115" t="s">
        <v>17</v>
      </c>
      <c r="M52" s="115" t="s">
        <v>17</v>
      </c>
      <c r="N52" s="3" t="s">
        <v>21</v>
      </c>
    </row>
    <row r="53" spans="1:14" ht="30.75" customHeight="1">
      <c r="A53" s="90"/>
      <c r="B53" s="91"/>
      <c r="C53" s="91"/>
      <c r="D53" s="91"/>
      <c r="E53" s="3" t="s">
        <v>130</v>
      </c>
      <c r="F53" s="4">
        <v>1</v>
      </c>
      <c r="G53" s="50" t="s">
        <v>17</v>
      </c>
      <c r="H53" s="49">
        <v>0</v>
      </c>
      <c r="I53" s="7" t="s">
        <v>17</v>
      </c>
      <c r="J53" s="7" t="s">
        <v>17</v>
      </c>
      <c r="K53" s="117">
        <v>0</v>
      </c>
      <c r="L53" s="115" t="s">
        <v>17</v>
      </c>
      <c r="M53" s="115" t="s">
        <v>17</v>
      </c>
      <c r="N53" s="3" t="s">
        <v>21</v>
      </c>
    </row>
    <row r="54" spans="1:14" ht="80.25" customHeight="1">
      <c r="A54" s="90"/>
      <c r="B54" s="91" t="s">
        <v>131</v>
      </c>
      <c r="C54" s="3" t="s">
        <v>132</v>
      </c>
      <c r="D54" s="92" t="s">
        <v>133</v>
      </c>
      <c r="E54" s="3" t="s">
        <v>16</v>
      </c>
      <c r="F54" s="93" t="s">
        <v>134</v>
      </c>
      <c r="G54" s="93"/>
      <c r="H54" s="93"/>
      <c r="I54" s="93"/>
      <c r="J54" s="93"/>
      <c r="K54" s="93"/>
      <c r="L54" s="93"/>
      <c r="M54" s="93"/>
      <c r="N54" s="93"/>
    </row>
    <row r="55" spans="1:14" ht="27.75" customHeight="1">
      <c r="A55" s="90"/>
      <c r="B55" s="91"/>
      <c r="C55" s="3" t="s">
        <v>16</v>
      </c>
      <c r="D55" s="92"/>
      <c r="E55" s="31" t="s">
        <v>135</v>
      </c>
      <c r="F55" s="51">
        <v>0.08</v>
      </c>
      <c r="G55" s="52">
        <v>0.15</v>
      </c>
      <c r="H55" s="29" t="s">
        <v>17</v>
      </c>
      <c r="I55" s="30">
        <v>0.24049999999999999</v>
      </c>
      <c r="J55" s="30">
        <v>5.0599999999999999E-2</v>
      </c>
      <c r="K55" s="113" t="s">
        <v>17</v>
      </c>
      <c r="L55" s="113">
        <v>0.2278</v>
      </c>
      <c r="M55" s="113">
        <v>0.20250000000000001</v>
      </c>
      <c r="N55" s="31" t="s">
        <v>21</v>
      </c>
    </row>
    <row r="56" spans="1:14" ht="28.5" customHeight="1">
      <c r="A56" s="90"/>
      <c r="B56" s="91"/>
      <c r="C56" s="3" t="s">
        <v>136</v>
      </c>
      <c r="D56" s="91" t="s">
        <v>137</v>
      </c>
      <c r="E56" s="3" t="s">
        <v>16</v>
      </c>
      <c r="F56" s="44" t="s">
        <v>138</v>
      </c>
      <c r="G56" s="44" t="s">
        <v>139</v>
      </c>
      <c r="H56" s="46" t="s">
        <v>139</v>
      </c>
      <c r="I56" s="7" t="s">
        <v>17</v>
      </c>
      <c r="J56" s="7" t="s">
        <v>17</v>
      </c>
      <c r="K56" s="114" t="s">
        <v>140</v>
      </c>
      <c r="L56" s="115" t="s">
        <v>17</v>
      </c>
      <c r="M56" s="115" t="s">
        <v>17</v>
      </c>
      <c r="N56" s="3" t="s">
        <v>141</v>
      </c>
    </row>
    <row r="57" spans="1:14" ht="30" customHeight="1">
      <c r="A57" s="90"/>
      <c r="B57" s="91"/>
      <c r="C57" s="3" t="s">
        <v>16</v>
      </c>
      <c r="D57" s="91"/>
      <c r="E57" s="3" t="s">
        <v>142</v>
      </c>
      <c r="F57" s="8">
        <f>79/79</f>
        <v>1</v>
      </c>
      <c r="G57" s="5">
        <v>0.19</v>
      </c>
      <c r="H57" s="7" t="s">
        <v>27</v>
      </c>
      <c r="I57" s="10">
        <v>0.35439999999999999</v>
      </c>
      <c r="J57" s="10">
        <v>0.24049999999999999</v>
      </c>
      <c r="K57" s="115" t="s">
        <v>17</v>
      </c>
      <c r="L57" s="116">
        <v>0.39240000000000003</v>
      </c>
      <c r="M57" s="116">
        <v>0.35439999999999999</v>
      </c>
      <c r="N57" s="3" t="s">
        <v>21</v>
      </c>
    </row>
    <row r="58" spans="1:14" ht="33.950000000000003" customHeight="1">
      <c r="A58" s="85"/>
      <c r="B58" s="86" t="s">
        <v>316</v>
      </c>
      <c r="C58" s="86"/>
      <c r="D58" s="86"/>
      <c r="E58" s="86"/>
      <c r="F58" s="86"/>
      <c r="G58" s="86"/>
      <c r="H58" s="86"/>
      <c r="I58" s="86"/>
      <c r="J58" s="86"/>
      <c r="K58" s="86"/>
      <c r="L58" s="86"/>
      <c r="M58" s="86"/>
      <c r="N58" s="86"/>
    </row>
    <row r="59" spans="1:14" ht="33.950000000000003" customHeight="1">
      <c r="A59" s="85"/>
      <c r="B59" s="86" t="s">
        <v>143</v>
      </c>
      <c r="C59" s="86"/>
      <c r="D59" s="86"/>
      <c r="E59" s="86"/>
      <c r="F59" s="86"/>
      <c r="G59" s="86"/>
      <c r="H59" s="86"/>
      <c r="I59" s="86"/>
      <c r="J59" s="86"/>
      <c r="K59" s="86"/>
      <c r="L59" s="86"/>
      <c r="M59" s="86"/>
      <c r="N59" s="86"/>
    </row>
    <row r="60" spans="1:14" ht="47.25" customHeight="1">
      <c r="A60" s="85"/>
      <c r="B60" s="87" t="s">
        <v>144</v>
      </c>
      <c r="C60" s="87"/>
      <c r="D60" s="87"/>
      <c r="E60" s="87"/>
      <c r="F60" s="87"/>
      <c r="G60" s="87"/>
      <c r="H60" s="87"/>
      <c r="I60" s="87"/>
      <c r="J60" s="87"/>
      <c r="K60" s="87"/>
      <c r="L60" s="87"/>
      <c r="M60" s="87"/>
      <c r="N60" s="87"/>
    </row>
    <row r="61" spans="1:14" ht="15" customHeight="1">
      <c r="A61" s="85"/>
      <c r="B61" s="53"/>
      <c r="C61" s="53"/>
      <c r="D61" s="53"/>
      <c r="E61" s="53"/>
      <c r="F61" s="53"/>
      <c r="G61" s="53"/>
      <c r="H61" s="53"/>
      <c r="I61" s="53"/>
      <c r="J61" s="53"/>
      <c r="K61" s="53"/>
      <c r="L61" s="53"/>
      <c r="M61" s="53"/>
    </row>
    <row r="62" spans="1:14" ht="39" customHeight="1">
      <c r="A62" s="85"/>
      <c r="B62" s="88" t="s">
        <v>145</v>
      </c>
      <c r="C62" s="88"/>
      <c r="D62" s="88"/>
      <c r="E62" s="88"/>
      <c r="F62" s="88"/>
      <c r="G62" s="88"/>
      <c r="H62" s="88"/>
      <c r="I62" s="88"/>
      <c r="J62" s="88"/>
      <c r="K62" s="88"/>
      <c r="L62" s="88"/>
      <c r="M62" s="88"/>
      <c r="N62" s="88"/>
    </row>
    <row r="63" spans="1:14">
      <c r="A63" s="54"/>
      <c r="B63" s="54"/>
      <c r="C63" s="54"/>
      <c r="D63" s="54"/>
      <c r="E63" s="54"/>
      <c r="F63" s="54"/>
      <c r="G63" s="54"/>
      <c r="H63" s="54"/>
      <c r="I63" s="54"/>
      <c r="J63" s="54"/>
      <c r="K63" s="54"/>
      <c r="L63" s="54"/>
      <c r="M63" s="54"/>
      <c r="N63" s="54"/>
    </row>
    <row r="64" spans="1:14">
      <c r="A64" s="54"/>
      <c r="B64" s="54"/>
      <c r="C64" s="54"/>
      <c r="D64" s="54"/>
      <c r="E64" s="54"/>
      <c r="F64" s="54"/>
      <c r="G64" s="54"/>
      <c r="H64" s="54"/>
      <c r="I64" s="54"/>
      <c r="J64" s="54"/>
      <c r="K64" s="54"/>
      <c r="L64" s="54"/>
      <c r="M64" s="54"/>
      <c r="N64" s="54"/>
    </row>
    <row r="65" spans="1:14">
      <c r="A65" s="54"/>
      <c r="B65" s="54"/>
      <c r="C65" s="54"/>
      <c r="D65" s="54"/>
      <c r="E65" s="54"/>
      <c r="F65" s="54"/>
      <c r="G65" s="54"/>
      <c r="H65" s="54"/>
      <c r="I65" s="54"/>
      <c r="J65" s="54"/>
      <c r="K65" s="54"/>
      <c r="L65" s="54"/>
      <c r="M65" s="54"/>
      <c r="N65" s="54"/>
    </row>
    <row r="66" spans="1:14">
      <c r="A66" s="54"/>
      <c r="B66" s="54"/>
      <c r="C66" s="54"/>
      <c r="D66" s="54"/>
      <c r="E66" s="54"/>
      <c r="F66" s="54"/>
      <c r="G66" s="54"/>
      <c r="H66" s="54"/>
      <c r="I66" s="54"/>
      <c r="J66" s="54"/>
      <c r="K66" s="54"/>
      <c r="L66" s="54"/>
      <c r="M66" s="54"/>
      <c r="N66" s="54"/>
    </row>
    <row r="67" spans="1:14">
      <c r="A67" s="54"/>
      <c r="B67" s="54"/>
      <c r="C67" s="54"/>
      <c r="D67" s="54"/>
      <c r="E67" s="54"/>
      <c r="F67" s="54"/>
      <c r="G67" s="54"/>
      <c r="H67" s="54"/>
      <c r="I67" s="54"/>
      <c r="J67" s="54"/>
      <c r="K67" s="54"/>
      <c r="L67" s="54"/>
      <c r="M67" s="54"/>
      <c r="N67" s="54"/>
    </row>
    <row r="68" spans="1:14">
      <c r="A68" s="54"/>
      <c r="B68" s="54"/>
      <c r="C68" s="54"/>
      <c r="D68" s="54"/>
      <c r="E68" s="54"/>
      <c r="F68" s="54"/>
      <c r="G68" s="54"/>
      <c r="H68" s="54"/>
      <c r="I68" s="54"/>
      <c r="J68" s="54"/>
      <c r="K68" s="54"/>
      <c r="L68" s="54"/>
      <c r="M68" s="54"/>
      <c r="N68" s="54"/>
    </row>
  </sheetData>
  <mergeCells count="62">
    <mergeCell ref="A1:A3"/>
    <mergeCell ref="B1:B3"/>
    <mergeCell ref="C1:C3"/>
    <mergeCell ref="D1:D3"/>
    <mergeCell ref="E1:E3"/>
    <mergeCell ref="F1:F3"/>
    <mergeCell ref="H1:J1"/>
    <mergeCell ref="K1:M1"/>
    <mergeCell ref="N1:N3"/>
    <mergeCell ref="G2:G3"/>
    <mergeCell ref="H2:H3"/>
    <mergeCell ref="I2:J2"/>
    <mergeCell ref="K2:K3"/>
    <mergeCell ref="L2:M2"/>
    <mergeCell ref="A4:A13"/>
    <mergeCell ref="B4:B8"/>
    <mergeCell ref="D4:D5"/>
    <mergeCell ref="D6:D7"/>
    <mergeCell ref="B9:B13"/>
    <mergeCell ref="D9:D10"/>
    <mergeCell ref="F12:F13"/>
    <mergeCell ref="L12:L13"/>
    <mergeCell ref="M12:M13"/>
    <mergeCell ref="N12:N13"/>
    <mergeCell ref="B14:N14"/>
    <mergeCell ref="A15:A18"/>
    <mergeCell ref="B15:B16"/>
    <mergeCell ref="D15:D16"/>
    <mergeCell ref="B17:B18"/>
    <mergeCell ref="D17:D18"/>
    <mergeCell ref="B19:N19"/>
    <mergeCell ref="A20:A30"/>
    <mergeCell ref="B20:B23"/>
    <mergeCell ref="D20:D22"/>
    <mergeCell ref="B24:B30"/>
    <mergeCell ref="D24:D25"/>
    <mergeCell ref="D26:D27"/>
    <mergeCell ref="D28:D30"/>
    <mergeCell ref="E29:N29"/>
    <mergeCell ref="B31:N31"/>
    <mergeCell ref="A32:A48"/>
    <mergeCell ref="B32:B40"/>
    <mergeCell ref="D32:D37"/>
    <mergeCell ref="D38:D40"/>
    <mergeCell ref="B41:B48"/>
    <mergeCell ref="D41:D43"/>
    <mergeCell ref="D44:D45"/>
    <mergeCell ref="D47:D48"/>
    <mergeCell ref="B49:N49"/>
    <mergeCell ref="A50:A57"/>
    <mergeCell ref="B50:B53"/>
    <mergeCell ref="C50:C53"/>
    <mergeCell ref="D50:D53"/>
    <mergeCell ref="B54:B57"/>
    <mergeCell ref="D54:D55"/>
    <mergeCell ref="F54:N54"/>
    <mergeCell ref="D56:D57"/>
    <mergeCell ref="A58:A62"/>
    <mergeCell ref="B58:N58"/>
    <mergeCell ref="B59:N59"/>
    <mergeCell ref="B60:N60"/>
    <mergeCell ref="B62:N62"/>
  </mergeCells>
  <hyperlinks>
    <hyperlink ref="N36" r:id="rId1" xr:uid="{D4DEB187-AEB1-46C9-B9DB-31B8EAA85B73}"/>
  </hyperlinks>
  <pageMargins left="0" right="0" top="0.39374999999999999" bottom="0.39374999999999999"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5"/>
  <sheetViews>
    <sheetView zoomScale="85" zoomScaleNormal="85" workbookViewId="0">
      <pane ySplit="2" topLeftCell="A39" activePane="bottomLeft" state="frozen"/>
      <selection pane="bottomLeft" activeCell="B45" sqref="B45"/>
    </sheetView>
  </sheetViews>
  <sheetFormatPr defaultColWidth="10.625" defaultRowHeight="14.25"/>
  <cols>
    <col min="1" max="1" width="25.125" style="55" customWidth="1"/>
    <col min="2" max="2" width="29.5" style="55" customWidth="1"/>
    <col min="3" max="3" width="31.375" style="55" customWidth="1"/>
    <col min="4" max="4" width="37.125" style="55" customWidth="1"/>
    <col min="5" max="5" width="37.375" style="55" customWidth="1"/>
    <col min="6" max="6" width="12.5" style="55" customWidth="1"/>
    <col min="7" max="7" width="11" style="55" customWidth="1"/>
    <col min="8" max="8" width="10.625" style="55"/>
    <col min="9" max="9" width="11.375" style="56" customWidth="1"/>
    <col min="10" max="10" width="14.125" style="57" customWidth="1"/>
    <col min="11" max="64" width="9" style="55" customWidth="1"/>
    <col min="65" max="1024" width="10.625" style="55"/>
  </cols>
  <sheetData>
    <row r="1" spans="1:10" ht="14.25" customHeight="1">
      <c r="A1" s="111" t="s">
        <v>0</v>
      </c>
      <c r="B1" s="111" t="s">
        <v>1</v>
      </c>
      <c r="C1" s="111" t="s">
        <v>2</v>
      </c>
      <c r="D1" s="111" t="s">
        <v>3</v>
      </c>
      <c r="E1" s="111" t="s">
        <v>4</v>
      </c>
      <c r="F1" s="110" t="s">
        <v>146</v>
      </c>
      <c r="G1" s="111" t="s">
        <v>147</v>
      </c>
      <c r="H1" s="111"/>
      <c r="I1" s="111"/>
      <c r="J1" s="110" t="s">
        <v>6</v>
      </c>
    </row>
    <row r="2" spans="1:10" ht="18.75" customHeight="1">
      <c r="A2" s="111"/>
      <c r="B2" s="111"/>
      <c r="C2" s="111"/>
      <c r="D2" s="111"/>
      <c r="E2" s="111"/>
      <c r="F2" s="110"/>
      <c r="G2" s="58" t="s">
        <v>148</v>
      </c>
      <c r="H2" s="58">
        <v>2021</v>
      </c>
      <c r="I2" s="58" t="s">
        <v>149</v>
      </c>
      <c r="J2" s="110"/>
    </row>
    <row r="3" spans="1:10" ht="44.25" customHeight="1">
      <c r="A3" s="112" t="s">
        <v>150</v>
      </c>
      <c r="B3" s="101" t="s">
        <v>151</v>
      </c>
      <c r="C3" s="59" t="s">
        <v>152</v>
      </c>
      <c r="D3" s="101" t="s">
        <v>153</v>
      </c>
      <c r="E3" s="60" t="s">
        <v>16</v>
      </c>
      <c r="F3" s="68">
        <v>0.8</v>
      </c>
      <c r="G3" s="67">
        <v>0</v>
      </c>
      <c r="H3" s="68">
        <v>0.7288</v>
      </c>
      <c r="I3" s="68">
        <v>0.5867</v>
      </c>
      <c r="J3" s="69" t="s">
        <v>85</v>
      </c>
    </row>
    <row r="4" spans="1:10" ht="33.950000000000003" customHeight="1">
      <c r="A4" s="112"/>
      <c r="B4" s="101"/>
      <c r="C4" s="60" t="s">
        <v>16</v>
      </c>
      <c r="D4" s="101"/>
      <c r="E4" s="59" t="s">
        <v>154</v>
      </c>
      <c r="F4" s="70" t="s">
        <v>155</v>
      </c>
      <c r="G4" s="67">
        <v>0</v>
      </c>
      <c r="H4" s="70">
        <v>946</v>
      </c>
      <c r="I4" s="70">
        <v>321</v>
      </c>
      <c r="J4" s="69" t="s">
        <v>85</v>
      </c>
    </row>
    <row r="5" spans="1:10" ht="28.5" customHeight="1">
      <c r="A5" s="112"/>
      <c r="B5" s="101"/>
      <c r="C5" s="60" t="s">
        <v>16</v>
      </c>
      <c r="D5" s="101"/>
      <c r="E5" s="59" t="s">
        <v>156</v>
      </c>
      <c r="F5" s="68">
        <v>1</v>
      </c>
      <c r="G5" s="67">
        <v>0</v>
      </c>
      <c r="H5" s="68">
        <v>0.95450000000000002</v>
      </c>
      <c r="I5" s="68">
        <v>0.58330000000000004</v>
      </c>
      <c r="J5" s="69" t="s">
        <v>85</v>
      </c>
    </row>
    <row r="6" spans="1:10" ht="37.5" customHeight="1">
      <c r="A6" s="112"/>
      <c r="B6" s="101"/>
      <c r="C6" s="60" t="s">
        <v>16</v>
      </c>
      <c r="D6" s="101"/>
      <c r="E6" s="59" t="s">
        <v>157</v>
      </c>
      <c r="F6" s="70" t="s">
        <v>158</v>
      </c>
      <c r="G6" s="67">
        <v>0</v>
      </c>
      <c r="H6" s="70">
        <v>29</v>
      </c>
      <c r="I6" s="70">
        <v>13</v>
      </c>
      <c r="J6" s="69" t="s">
        <v>85</v>
      </c>
    </row>
    <row r="7" spans="1:10" ht="28.5" customHeight="1">
      <c r="A7" s="112"/>
      <c r="B7" s="101"/>
      <c r="C7" s="60" t="s">
        <v>16</v>
      </c>
      <c r="D7" s="101"/>
      <c r="E7" s="59" t="s">
        <v>159</v>
      </c>
      <c r="F7" s="75">
        <v>1340</v>
      </c>
      <c r="G7" s="67">
        <v>0</v>
      </c>
      <c r="H7" s="75">
        <v>1271</v>
      </c>
      <c r="I7" s="70">
        <v>663</v>
      </c>
      <c r="J7" s="69" t="s">
        <v>85</v>
      </c>
    </row>
    <row r="8" spans="1:10">
      <c r="A8" s="89"/>
      <c r="B8" s="89"/>
      <c r="C8" s="89"/>
      <c r="D8" s="89"/>
      <c r="E8" s="89"/>
      <c r="F8" s="89"/>
      <c r="G8" s="89"/>
      <c r="H8" s="89"/>
      <c r="I8" s="89"/>
      <c r="J8" s="89"/>
    </row>
    <row r="9" spans="1:10" ht="46.5" customHeight="1">
      <c r="A9" s="100" t="s">
        <v>160</v>
      </c>
      <c r="B9" s="59" t="s">
        <v>161</v>
      </c>
      <c r="C9" s="59" t="s">
        <v>16</v>
      </c>
      <c r="D9" s="59" t="s">
        <v>162</v>
      </c>
      <c r="E9" s="59" t="s">
        <v>163</v>
      </c>
      <c r="F9" s="68">
        <v>1</v>
      </c>
      <c r="G9" s="67">
        <v>0.64</v>
      </c>
      <c r="H9" s="67">
        <v>1</v>
      </c>
      <c r="I9" s="67">
        <v>1</v>
      </c>
      <c r="J9" s="69" t="s">
        <v>85</v>
      </c>
    </row>
    <row r="10" spans="1:10" ht="45.75" customHeight="1">
      <c r="A10" s="100"/>
      <c r="B10" s="59" t="s">
        <v>164</v>
      </c>
      <c r="C10" s="59" t="s">
        <v>16</v>
      </c>
      <c r="D10" s="59" t="s">
        <v>165</v>
      </c>
      <c r="E10" s="59" t="s">
        <v>166</v>
      </c>
      <c r="F10" s="70">
        <v>24</v>
      </c>
      <c r="G10" s="75">
        <v>0</v>
      </c>
      <c r="H10" s="75">
        <v>0</v>
      </c>
      <c r="I10" s="70">
        <v>2</v>
      </c>
      <c r="J10" s="69" t="s">
        <v>85</v>
      </c>
    </row>
    <row r="11" spans="1:10">
      <c r="A11" s="89"/>
      <c r="B11" s="89"/>
      <c r="C11" s="89"/>
      <c r="D11" s="89"/>
      <c r="E11" s="89"/>
      <c r="F11" s="89"/>
      <c r="G11" s="89"/>
      <c r="H11" s="89"/>
      <c r="I11" s="89"/>
      <c r="J11" s="89"/>
    </row>
    <row r="12" spans="1:10" ht="31.5" customHeight="1">
      <c r="A12" s="100" t="s">
        <v>167</v>
      </c>
      <c r="B12" s="101" t="s">
        <v>161</v>
      </c>
      <c r="C12" s="59" t="s">
        <v>16</v>
      </c>
      <c r="D12" s="59" t="s">
        <v>168</v>
      </c>
      <c r="E12" s="59" t="s">
        <v>169</v>
      </c>
      <c r="F12" s="70" t="s">
        <v>170</v>
      </c>
      <c r="G12" s="73" t="s">
        <v>18</v>
      </c>
      <c r="H12" s="73" t="s">
        <v>18</v>
      </c>
      <c r="I12" s="73" t="s">
        <v>18</v>
      </c>
      <c r="J12" s="69" t="s">
        <v>85</v>
      </c>
    </row>
    <row r="13" spans="1:10" ht="33" customHeight="1">
      <c r="A13" s="100"/>
      <c r="B13" s="101"/>
      <c r="C13" s="60" t="s">
        <v>16</v>
      </c>
      <c r="D13" s="101" t="s">
        <v>171</v>
      </c>
      <c r="E13" s="59" t="s">
        <v>172</v>
      </c>
      <c r="F13" s="70" t="s">
        <v>173</v>
      </c>
      <c r="G13" s="70">
        <v>22.9</v>
      </c>
      <c r="H13" s="70">
        <v>23.53</v>
      </c>
      <c r="I13" s="70">
        <v>35.299999999999997</v>
      </c>
      <c r="J13" s="69" t="s">
        <v>85</v>
      </c>
    </row>
    <row r="14" spans="1:10" ht="36.75" customHeight="1">
      <c r="A14" s="100"/>
      <c r="B14" s="101"/>
      <c r="C14" s="60" t="s">
        <v>16</v>
      </c>
      <c r="D14" s="101"/>
      <c r="E14" s="59" t="s">
        <v>174</v>
      </c>
      <c r="F14" s="68">
        <v>0.3</v>
      </c>
      <c r="G14" s="73" t="s">
        <v>18</v>
      </c>
      <c r="H14" s="66">
        <v>0.34699999999999998</v>
      </c>
      <c r="I14" s="68">
        <v>0.23400000000000001</v>
      </c>
      <c r="J14" s="69" t="s">
        <v>85</v>
      </c>
    </row>
    <row r="15" spans="1:10" ht="32.25" customHeight="1">
      <c r="A15" s="100"/>
      <c r="B15" s="101"/>
      <c r="C15" s="60" t="s">
        <v>16</v>
      </c>
      <c r="D15" s="59" t="s">
        <v>175</v>
      </c>
      <c r="E15" s="59" t="s">
        <v>176</v>
      </c>
      <c r="F15" s="68">
        <v>1</v>
      </c>
      <c r="G15" s="68">
        <v>1</v>
      </c>
      <c r="H15" s="68">
        <v>1</v>
      </c>
      <c r="I15" s="67">
        <v>1</v>
      </c>
      <c r="J15" s="69" t="s">
        <v>85</v>
      </c>
    </row>
    <row r="16" spans="1:10">
      <c r="A16" s="89"/>
      <c r="B16" s="89"/>
      <c r="C16" s="89"/>
      <c r="D16" s="89"/>
      <c r="E16" s="89"/>
      <c r="F16" s="89"/>
      <c r="G16" s="89"/>
      <c r="H16" s="89"/>
      <c r="I16" s="89"/>
      <c r="J16" s="89"/>
    </row>
    <row r="17" spans="1:10" ht="54" customHeight="1">
      <c r="A17" s="100" t="s">
        <v>177</v>
      </c>
      <c r="B17" s="59" t="s">
        <v>151</v>
      </c>
      <c r="C17" s="59" t="s">
        <v>16</v>
      </c>
      <c r="D17" s="59" t="s">
        <v>178</v>
      </c>
      <c r="E17" s="57" t="s">
        <v>179</v>
      </c>
      <c r="F17" s="68">
        <v>0.8</v>
      </c>
      <c r="G17" s="68">
        <v>0.2</v>
      </c>
      <c r="H17" s="68">
        <v>0.77</v>
      </c>
      <c r="I17" s="68">
        <v>0.82499999999999996</v>
      </c>
      <c r="J17" s="69" t="s">
        <v>85</v>
      </c>
    </row>
    <row r="18" spans="1:10" ht="46.5" customHeight="1">
      <c r="A18" s="100"/>
      <c r="B18" s="59" t="s">
        <v>180</v>
      </c>
      <c r="C18" s="59" t="s">
        <v>16</v>
      </c>
      <c r="D18" s="59" t="s">
        <v>181</v>
      </c>
      <c r="E18" s="59" t="s">
        <v>182</v>
      </c>
      <c r="F18" s="68">
        <v>1</v>
      </c>
      <c r="G18" s="68">
        <v>0.47</v>
      </c>
      <c r="H18" s="68">
        <v>0.56340000000000001</v>
      </c>
      <c r="I18" s="68">
        <v>0.41760000000000003</v>
      </c>
      <c r="J18" s="69" t="s">
        <v>85</v>
      </c>
    </row>
    <row r="19" spans="1:10">
      <c r="A19" s="89"/>
      <c r="B19" s="89"/>
      <c r="C19" s="89"/>
      <c r="D19" s="89"/>
      <c r="E19" s="89"/>
      <c r="F19" s="89"/>
      <c r="G19" s="89"/>
      <c r="H19" s="89"/>
      <c r="I19" s="89"/>
      <c r="J19" s="89"/>
    </row>
    <row r="20" spans="1:10" ht="35.25" customHeight="1">
      <c r="A20" s="109" t="s">
        <v>183</v>
      </c>
      <c r="B20" s="105" t="s">
        <v>184</v>
      </c>
      <c r="C20" s="105" t="s">
        <v>16</v>
      </c>
      <c r="D20" s="105" t="s">
        <v>185</v>
      </c>
      <c r="E20" s="71" t="s">
        <v>186</v>
      </c>
      <c r="F20" s="68">
        <v>0.7</v>
      </c>
      <c r="G20" s="67">
        <v>0.75</v>
      </c>
      <c r="H20" s="68">
        <v>0.58960000000000001</v>
      </c>
      <c r="I20" s="68">
        <v>0.57089999999999996</v>
      </c>
      <c r="J20" s="69" t="s">
        <v>85</v>
      </c>
    </row>
    <row r="21" spans="1:10" ht="33" customHeight="1">
      <c r="A21" s="109"/>
      <c r="B21" s="105"/>
      <c r="C21" s="105"/>
      <c r="D21" s="105"/>
      <c r="E21" s="71" t="s">
        <v>187</v>
      </c>
      <c r="F21" s="68">
        <v>0.68</v>
      </c>
      <c r="G21" s="67">
        <v>0.40279999999999999</v>
      </c>
      <c r="H21" s="68">
        <v>0.83779999999999999</v>
      </c>
      <c r="I21" s="68">
        <v>0.63460000000000005</v>
      </c>
      <c r="J21" s="69" t="s">
        <v>85</v>
      </c>
    </row>
    <row r="22" spans="1:10">
      <c r="A22" s="107" t="s">
        <v>188</v>
      </c>
      <c r="B22" s="107"/>
      <c r="C22" s="107"/>
      <c r="D22" s="107"/>
      <c r="E22" s="107"/>
      <c r="F22" s="107"/>
      <c r="G22" s="107"/>
      <c r="H22" s="107"/>
      <c r="I22" s="107"/>
      <c r="J22" s="107"/>
    </row>
    <row r="23" spans="1:10" ht="28.5" customHeight="1">
      <c r="A23" s="108" t="s">
        <v>189</v>
      </c>
      <c r="B23" s="105" t="s">
        <v>161</v>
      </c>
      <c r="C23" s="71" t="s">
        <v>190</v>
      </c>
      <c r="D23" s="105" t="s">
        <v>191</v>
      </c>
      <c r="E23" s="76" t="s">
        <v>16</v>
      </c>
      <c r="F23" s="77">
        <v>398</v>
      </c>
      <c r="G23" s="77">
        <v>229</v>
      </c>
      <c r="H23" s="77">
        <v>335</v>
      </c>
      <c r="I23" s="69" t="s">
        <v>192</v>
      </c>
      <c r="J23" s="69" t="s">
        <v>85</v>
      </c>
    </row>
    <row r="24" spans="1:10" ht="63" customHeight="1">
      <c r="A24" s="108"/>
      <c r="B24" s="105"/>
      <c r="C24" s="76" t="s">
        <v>16</v>
      </c>
      <c r="D24" s="105"/>
      <c r="E24" s="71" t="s">
        <v>193</v>
      </c>
      <c r="F24" s="78" t="s">
        <v>194</v>
      </c>
      <c r="G24" s="77">
        <v>21</v>
      </c>
      <c r="H24" s="79">
        <v>25</v>
      </c>
      <c r="I24" s="69" t="s">
        <v>192</v>
      </c>
      <c r="J24" s="69" t="s">
        <v>85</v>
      </c>
    </row>
    <row r="25" spans="1:10" ht="34.5" customHeight="1">
      <c r="A25" s="108"/>
      <c r="B25" s="105" t="s">
        <v>195</v>
      </c>
      <c r="C25" s="71" t="s">
        <v>196</v>
      </c>
      <c r="D25" s="105" t="s">
        <v>197</v>
      </c>
      <c r="E25" s="76" t="s">
        <v>16</v>
      </c>
      <c r="F25" s="69" t="s">
        <v>192</v>
      </c>
      <c r="G25" s="69" t="s">
        <v>192</v>
      </c>
      <c r="H25" s="69" t="s">
        <v>192</v>
      </c>
      <c r="I25" s="69" t="s">
        <v>192</v>
      </c>
      <c r="J25" s="69" t="s">
        <v>85</v>
      </c>
    </row>
    <row r="26" spans="1:10" ht="27.75" customHeight="1">
      <c r="A26" s="108"/>
      <c r="B26" s="105"/>
      <c r="C26" s="76" t="s">
        <v>16</v>
      </c>
      <c r="D26" s="105"/>
      <c r="E26" s="71" t="s">
        <v>198</v>
      </c>
      <c r="F26" s="70" t="s">
        <v>16</v>
      </c>
      <c r="G26" s="67">
        <v>0.75</v>
      </c>
      <c r="H26" s="67">
        <v>1</v>
      </c>
      <c r="I26" s="69" t="s">
        <v>192</v>
      </c>
      <c r="J26" s="69" t="s">
        <v>85</v>
      </c>
    </row>
    <row r="27" spans="1:10" ht="28.5" customHeight="1">
      <c r="A27" s="108"/>
      <c r="B27" s="105" t="s">
        <v>199</v>
      </c>
      <c r="C27" s="71" t="s">
        <v>200</v>
      </c>
      <c r="D27" s="105" t="s">
        <v>201</v>
      </c>
      <c r="E27" s="76" t="s">
        <v>16</v>
      </c>
      <c r="F27" s="77">
        <v>16</v>
      </c>
      <c r="G27" s="79">
        <v>20</v>
      </c>
      <c r="H27" s="77">
        <v>14</v>
      </c>
      <c r="I27" s="69" t="s">
        <v>192</v>
      </c>
      <c r="J27" s="69" t="s">
        <v>85</v>
      </c>
    </row>
    <row r="28" spans="1:10" ht="30" customHeight="1">
      <c r="A28" s="108"/>
      <c r="B28" s="105"/>
      <c r="C28" s="76" t="s">
        <v>16</v>
      </c>
      <c r="D28" s="105"/>
      <c r="E28" s="71" t="s">
        <v>202</v>
      </c>
      <c r="F28" s="68">
        <v>0.34920000000000001</v>
      </c>
      <c r="G28" s="68">
        <v>0.15659999999999999</v>
      </c>
      <c r="H28" s="68">
        <v>0.1671</v>
      </c>
      <c r="I28" s="69" t="s">
        <v>192</v>
      </c>
      <c r="J28" s="69" t="s">
        <v>85</v>
      </c>
    </row>
    <row r="29" spans="1:10" ht="26.25" customHeight="1">
      <c r="A29" s="108"/>
      <c r="B29" s="105"/>
      <c r="C29" s="76" t="s">
        <v>16</v>
      </c>
      <c r="D29" s="105"/>
      <c r="E29" s="71" t="s">
        <v>203</v>
      </c>
      <c r="F29" s="68">
        <v>4.3200000000000002E-2</v>
      </c>
      <c r="G29" s="66">
        <v>0.13900000000000001</v>
      </c>
      <c r="H29" s="68">
        <v>4.2200000000000001E-2</v>
      </c>
      <c r="I29" s="69" t="s">
        <v>192</v>
      </c>
      <c r="J29" s="69" t="s">
        <v>85</v>
      </c>
    </row>
    <row r="30" spans="1:10">
      <c r="A30" s="103"/>
      <c r="B30" s="103"/>
      <c r="C30" s="103"/>
      <c r="D30" s="103"/>
      <c r="E30" s="103"/>
      <c r="F30" s="103"/>
      <c r="G30" s="103"/>
      <c r="H30" s="103"/>
      <c r="I30" s="103"/>
      <c r="J30" s="103"/>
    </row>
    <row r="31" spans="1:10" ht="30.75" customHeight="1">
      <c r="A31" s="104" t="s">
        <v>204</v>
      </c>
      <c r="B31" s="105" t="s">
        <v>205</v>
      </c>
      <c r="C31" s="71" t="s">
        <v>206</v>
      </c>
      <c r="D31" s="106" t="s">
        <v>207</v>
      </c>
      <c r="E31" s="76" t="s">
        <v>16</v>
      </c>
      <c r="F31" s="68">
        <v>0.75</v>
      </c>
      <c r="G31" s="67">
        <v>1</v>
      </c>
      <c r="H31" s="68">
        <v>0.99299999999999999</v>
      </c>
      <c r="I31" s="67">
        <v>0</v>
      </c>
      <c r="J31" s="69" t="s">
        <v>85</v>
      </c>
    </row>
    <row r="32" spans="1:10" ht="49.5" customHeight="1">
      <c r="A32" s="104"/>
      <c r="B32" s="105"/>
      <c r="C32" s="71" t="s">
        <v>16</v>
      </c>
      <c r="D32" s="106"/>
      <c r="E32" s="71" t="s">
        <v>208</v>
      </c>
      <c r="F32" s="68">
        <v>0.8</v>
      </c>
      <c r="G32" s="80">
        <v>0.86</v>
      </c>
      <c r="H32" s="81">
        <v>0.81020000000000003</v>
      </c>
      <c r="I32" s="68">
        <v>0.39500000000000002</v>
      </c>
      <c r="J32" s="69" t="s">
        <v>85</v>
      </c>
    </row>
    <row r="33" spans="1:10" ht="28.35" customHeight="1">
      <c r="A33" s="104"/>
      <c r="B33" s="105"/>
      <c r="C33" s="71" t="s">
        <v>16</v>
      </c>
      <c r="D33" s="106"/>
      <c r="E33" s="71" t="s">
        <v>209</v>
      </c>
      <c r="F33" s="68">
        <v>0.224</v>
      </c>
      <c r="G33" s="68">
        <v>0.2238</v>
      </c>
      <c r="H33" s="68">
        <v>7.2499999999999995E-2</v>
      </c>
      <c r="I33" s="68">
        <v>0.22739999999999999</v>
      </c>
      <c r="J33" s="69" t="s">
        <v>85</v>
      </c>
    </row>
    <row r="34" spans="1:10" ht="31.5" customHeight="1">
      <c r="A34" s="104"/>
      <c r="B34" s="105"/>
      <c r="C34" s="71" t="s">
        <v>16</v>
      </c>
      <c r="D34" s="105" t="s">
        <v>210</v>
      </c>
      <c r="E34" s="71" t="s">
        <v>211</v>
      </c>
      <c r="F34" s="68">
        <v>0.5</v>
      </c>
      <c r="G34" s="67">
        <v>0.66</v>
      </c>
      <c r="H34" s="68">
        <v>0.57389999999999997</v>
      </c>
      <c r="I34" s="68">
        <v>0.36940000000000001</v>
      </c>
      <c r="J34" s="69" t="s">
        <v>85</v>
      </c>
    </row>
    <row r="35" spans="1:10" ht="41.25" customHeight="1">
      <c r="A35" s="104"/>
      <c r="B35" s="105"/>
      <c r="C35" s="71" t="s">
        <v>16</v>
      </c>
      <c r="D35" s="105"/>
      <c r="E35" s="71" t="s">
        <v>212</v>
      </c>
      <c r="F35" s="68">
        <v>0.6</v>
      </c>
      <c r="G35" s="68">
        <v>0.20499999999999999</v>
      </c>
      <c r="H35" s="68">
        <v>0.7</v>
      </c>
      <c r="I35" s="68">
        <v>0.35349999999999998</v>
      </c>
      <c r="J35" s="69" t="s">
        <v>85</v>
      </c>
    </row>
    <row r="36" spans="1:10" ht="32.25" customHeight="1">
      <c r="A36" s="104"/>
      <c r="B36" s="105"/>
      <c r="C36" s="76" t="s">
        <v>16</v>
      </c>
      <c r="D36" s="105"/>
      <c r="E36" s="71" t="s">
        <v>213</v>
      </c>
      <c r="F36" s="68">
        <v>1</v>
      </c>
      <c r="G36" s="67">
        <v>0.3</v>
      </c>
      <c r="H36" s="68">
        <v>0.46</v>
      </c>
      <c r="I36" s="68">
        <v>0.48</v>
      </c>
      <c r="J36" s="69" t="s">
        <v>85</v>
      </c>
    </row>
    <row r="37" spans="1:10">
      <c r="A37" s="89"/>
      <c r="B37" s="89"/>
      <c r="C37" s="89"/>
      <c r="D37" s="89"/>
      <c r="E37" s="89"/>
      <c r="F37" s="89"/>
      <c r="G37" s="89"/>
      <c r="H37" s="89"/>
      <c r="I37" s="89"/>
      <c r="J37" s="89"/>
    </row>
    <row r="38" spans="1:10" ht="56.25" customHeight="1">
      <c r="A38" s="100" t="s">
        <v>214</v>
      </c>
      <c r="B38" s="101" t="s">
        <v>215</v>
      </c>
      <c r="C38" s="59" t="s">
        <v>16</v>
      </c>
      <c r="D38" s="59" t="s">
        <v>216</v>
      </c>
      <c r="E38" s="59" t="s">
        <v>217</v>
      </c>
      <c r="F38" s="70">
        <v>178</v>
      </c>
      <c r="G38" s="70">
        <v>210</v>
      </c>
      <c r="H38" s="70">
        <v>267</v>
      </c>
      <c r="I38" s="70">
        <v>606</v>
      </c>
      <c r="J38" s="69" t="s">
        <v>85</v>
      </c>
    </row>
    <row r="39" spans="1:10" ht="42.75">
      <c r="A39" s="100"/>
      <c r="B39" s="101"/>
      <c r="C39" s="60" t="s">
        <v>16</v>
      </c>
      <c r="D39" s="61" t="s">
        <v>218</v>
      </c>
      <c r="E39" s="59" t="s">
        <v>219</v>
      </c>
      <c r="F39" s="77">
        <v>5</v>
      </c>
      <c r="G39" s="82">
        <v>1.2</v>
      </c>
      <c r="H39" s="77">
        <v>2</v>
      </c>
      <c r="I39" s="70">
        <v>2.8</v>
      </c>
      <c r="J39" s="69" t="s">
        <v>85</v>
      </c>
    </row>
    <row r="40" spans="1:10" ht="33.950000000000003" customHeight="1">
      <c r="A40" s="102" t="s">
        <v>316</v>
      </c>
      <c r="B40" s="102"/>
      <c r="C40" s="102"/>
      <c r="D40" s="102"/>
      <c r="E40" s="102"/>
      <c r="F40" s="102"/>
      <c r="G40" s="102"/>
      <c r="H40" s="102"/>
      <c r="I40" s="102"/>
      <c r="J40" s="102"/>
    </row>
    <row r="41" spans="1:10" ht="33.950000000000003" customHeight="1">
      <c r="A41" s="102" t="s">
        <v>143</v>
      </c>
      <c r="B41" s="102"/>
      <c r="C41" s="102"/>
      <c r="D41" s="102"/>
      <c r="E41" s="102"/>
      <c r="F41" s="102"/>
      <c r="G41" s="102"/>
      <c r="H41" s="102"/>
      <c r="I41" s="102"/>
      <c r="J41" s="102"/>
    </row>
    <row r="43" spans="1:10">
      <c r="A43" s="55" t="s">
        <v>220</v>
      </c>
    </row>
    <row r="44" spans="1:10" ht="15">
      <c r="A44" s="99" t="s">
        <v>221</v>
      </c>
      <c r="B44" s="99"/>
      <c r="C44" s="62"/>
    </row>
    <row r="45" spans="1:10" ht="15">
      <c r="A45" s="62"/>
      <c r="B45" s="62"/>
      <c r="C45" s="62"/>
    </row>
  </sheetData>
  <mergeCells count="43">
    <mergeCell ref="F1:F2"/>
    <mergeCell ref="G1:I1"/>
    <mergeCell ref="J1:J2"/>
    <mergeCell ref="A3:A7"/>
    <mergeCell ref="B3:B7"/>
    <mergeCell ref="D3:D7"/>
    <mergeCell ref="A1:A2"/>
    <mergeCell ref="B1:B2"/>
    <mergeCell ref="C1:C2"/>
    <mergeCell ref="D1:D2"/>
    <mergeCell ref="E1:E2"/>
    <mergeCell ref="A8:J8"/>
    <mergeCell ref="A9:A10"/>
    <mergeCell ref="A11:J11"/>
    <mergeCell ref="A12:A15"/>
    <mergeCell ref="B12:B15"/>
    <mergeCell ref="D13:D14"/>
    <mergeCell ref="A16:J16"/>
    <mergeCell ref="A17:A18"/>
    <mergeCell ref="A19:J19"/>
    <mergeCell ref="A20:A21"/>
    <mergeCell ref="B20:B21"/>
    <mergeCell ref="C20:C21"/>
    <mergeCell ref="D20:D21"/>
    <mergeCell ref="A22:J22"/>
    <mergeCell ref="A23:A29"/>
    <mergeCell ref="B23:B24"/>
    <mergeCell ref="D23:D24"/>
    <mergeCell ref="B25:B26"/>
    <mergeCell ref="D25:D26"/>
    <mergeCell ref="B27:B29"/>
    <mergeCell ref="D27:D29"/>
    <mergeCell ref="A30:J30"/>
    <mergeCell ref="A31:A36"/>
    <mergeCell ref="B31:B36"/>
    <mergeCell ref="D31:D33"/>
    <mergeCell ref="D34:D36"/>
    <mergeCell ref="A44:B44"/>
    <mergeCell ref="A37:J37"/>
    <mergeCell ref="A38:A39"/>
    <mergeCell ref="B38:B39"/>
    <mergeCell ref="A40:J40"/>
    <mergeCell ref="A41:J41"/>
  </mergeCells>
  <pageMargins left="0" right="0" top="0.39374999999999999" bottom="0.39374999999999999"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53"/>
  <sheetViews>
    <sheetView zoomScale="85" zoomScaleNormal="85" workbookViewId="0">
      <pane ySplit="2" topLeftCell="A45" activePane="bottomLeft" state="frozen"/>
      <selection pane="bottomLeft" activeCell="C58" sqref="C58"/>
    </sheetView>
  </sheetViews>
  <sheetFormatPr defaultColWidth="10.625" defaultRowHeight="14.25"/>
  <cols>
    <col min="1" max="1" width="18" style="55" customWidth="1"/>
    <col min="2" max="2" width="31.625" style="55" customWidth="1"/>
    <col min="3" max="3" width="32.625" style="55" customWidth="1"/>
    <col min="4" max="4" width="37.5" style="63" customWidth="1"/>
    <col min="5" max="5" width="42.75" style="63" customWidth="1"/>
    <col min="6" max="6" width="15.375" style="55" customWidth="1"/>
    <col min="7" max="7" width="12.75" style="56" customWidth="1"/>
    <col min="8" max="8" width="13" style="56" customWidth="1"/>
    <col min="9" max="9" width="13.75" style="56" customWidth="1"/>
    <col min="10" max="10" width="17" style="56" customWidth="1"/>
    <col min="11" max="61" width="9" style="55" customWidth="1"/>
    <col min="62" max="64" width="10.625" style="55"/>
    <col min="1024" max="1024" width="9" customWidth="1"/>
  </cols>
  <sheetData>
    <row r="1" spans="1:10" ht="14.25" customHeight="1">
      <c r="A1" s="111" t="s">
        <v>0</v>
      </c>
      <c r="B1" s="111" t="s">
        <v>1</v>
      </c>
      <c r="C1" s="111" t="s">
        <v>222</v>
      </c>
      <c r="D1" s="111" t="s">
        <v>3</v>
      </c>
      <c r="E1" s="111" t="s">
        <v>223</v>
      </c>
      <c r="F1" s="110" t="s">
        <v>146</v>
      </c>
      <c r="G1" s="111" t="s">
        <v>147</v>
      </c>
      <c r="H1" s="111"/>
      <c r="I1" s="111"/>
      <c r="J1" s="111" t="s">
        <v>6</v>
      </c>
    </row>
    <row r="2" spans="1:10" ht="23.25" customHeight="1">
      <c r="A2" s="111"/>
      <c r="B2" s="111"/>
      <c r="C2" s="111"/>
      <c r="D2" s="111"/>
      <c r="E2" s="111"/>
      <c r="F2" s="110"/>
      <c r="G2" s="58">
        <v>2020</v>
      </c>
      <c r="H2" s="58">
        <v>2021</v>
      </c>
      <c r="I2" s="58" t="s">
        <v>149</v>
      </c>
      <c r="J2" s="111"/>
    </row>
    <row r="3" spans="1:10" ht="27.75" customHeight="1">
      <c r="A3" s="112" t="s">
        <v>224</v>
      </c>
      <c r="B3" s="101" t="s">
        <v>225</v>
      </c>
      <c r="C3" s="59" t="s">
        <v>226</v>
      </c>
      <c r="D3" s="101" t="s">
        <v>227</v>
      </c>
      <c r="E3" s="59" t="s">
        <v>16</v>
      </c>
      <c r="F3" s="68">
        <v>1</v>
      </c>
      <c r="G3" s="67">
        <v>0</v>
      </c>
      <c r="H3" s="67">
        <v>0.14000000000000001</v>
      </c>
      <c r="I3" s="68">
        <v>0.85709999999999997</v>
      </c>
      <c r="J3" s="69" t="s">
        <v>85</v>
      </c>
    </row>
    <row r="4" spans="1:10" ht="37.35" customHeight="1">
      <c r="A4" s="112"/>
      <c r="B4" s="101"/>
      <c r="C4" s="59" t="s">
        <v>16</v>
      </c>
      <c r="D4" s="101"/>
      <c r="E4" s="59" t="s">
        <v>228</v>
      </c>
      <c r="F4" s="68">
        <v>0.6</v>
      </c>
      <c r="G4" s="73" t="s">
        <v>18</v>
      </c>
      <c r="H4" s="73" t="s">
        <v>18</v>
      </c>
      <c r="I4" s="73" t="s">
        <v>18</v>
      </c>
      <c r="J4" s="69" t="s">
        <v>85</v>
      </c>
    </row>
    <row r="5" spans="1:10" ht="30" customHeight="1">
      <c r="A5" s="112"/>
      <c r="B5" s="101" t="s">
        <v>215</v>
      </c>
      <c r="C5" s="59" t="s">
        <v>229</v>
      </c>
      <c r="D5" s="101" t="s">
        <v>230</v>
      </c>
      <c r="E5" s="59" t="s">
        <v>16</v>
      </c>
      <c r="F5" s="68">
        <v>0.3</v>
      </c>
      <c r="G5" s="68">
        <v>0.55400000000000005</v>
      </c>
      <c r="H5" s="68">
        <v>1.0141</v>
      </c>
      <c r="I5" s="67">
        <v>1</v>
      </c>
      <c r="J5" s="69" t="s">
        <v>85</v>
      </c>
    </row>
    <row r="6" spans="1:10" ht="28.5" customHeight="1">
      <c r="A6" s="112"/>
      <c r="B6" s="101"/>
      <c r="C6" s="59" t="s">
        <v>16</v>
      </c>
      <c r="D6" s="101"/>
      <c r="E6" s="59" t="s">
        <v>231</v>
      </c>
      <c r="F6" s="68">
        <v>1</v>
      </c>
      <c r="G6" s="68">
        <v>0.57399999999999995</v>
      </c>
      <c r="H6" s="68">
        <v>0.7</v>
      </c>
      <c r="I6" s="68">
        <v>0.3125</v>
      </c>
      <c r="J6" s="69" t="s">
        <v>85</v>
      </c>
    </row>
    <row r="7" spans="1:10" ht="31.5" customHeight="1">
      <c r="A7" s="112"/>
      <c r="B7" s="101"/>
      <c r="C7" s="59" t="s">
        <v>16</v>
      </c>
      <c r="D7" s="101"/>
      <c r="E7" s="59" t="s">
        <v>232</v>
      </c>
      <c r="F7" s="68">
        <v>0.7</v>
      </c>
      <c r="G7" s="68">
        <v>0.432</v>
      </c>
      <c r="H7" s="68">
        <v>1</v>
      </c>
      <c r="I7" s="68">
        <v>0.16830000000000001</v>
      </c>
      <c r="J7" s="69" t="s">
        <v>85</v>
      </c>
    </row>
    <row r="8" spans="1:10">
      <c r="A8" s="89"/>
      <c r="B8" s="89"/>
      <c r="C8" s="89"/>
      <c r="D8" s="89"/>
      <c r="E8" s="89"/>
      <c r="F8" s="89"/>
      <c r="G8" s="89"/>
      <c r="H8" s="89"/>
      <c r="I8" s="89"/>
      <c r="J8" s="89"/>
    </row>
    <row r="9" spans="1:10" ht="28.35" customHeight="1">
      <c r="A9" s="104" t="s">
        <v>233</v>
      </c>
      <c r="B9" s="105" t="s">
        <v>234</v>
      </c>
      <c r="C9" s="71" t="s">
        <v>235</v>
      </c>
      <c r="D9" s="105" t="s">
        <v>236</v>
      </c>
      <c r="E9" s="71" t="s">
        <v>16</v>
      </c>
      <c r="F9" s="68">
        <v>0.2</v>
      </c>
      <c r="G9" s="67">
        <v>0.371</v>
      </c>
      <c r="H9" s="68">
        <v>0.35759999999999997</v>
      </c>
      <c r="I9" s="67">
        <v>0.38</v>
      </c>
      <c r="J9" s="69" t="s">
        <v>85</v>
      </c>
    </row>
    <row r="10" spans="1:10" ht="28.35" customHeight="1">
      <c r="A10" s="104"/>
      <c r="B10" s="105"/>
      <c r="C10" s="71" t="s">
        <v>16</v>
      </c>
      <c r="D10" s="105"/>
      <c r="E10" s="71" t="s">
        <v>237</v>
      </c>
      <c r="F10" s="74">
        <v>1107</v>
      </c>
      <c r="G10" s="75">
        <v>864</v>
      </c>
      <c r="H10" s="75">
        <v>741</v>
      </c>
      <c r="I10" s="70">
        <v>300</v>
      </c>
      <c r="J10" s="69" t="s">
        <v>85</v>
      </c>
    </row>
    <row r="11" spans="1:10" ht="28.35" customHeight="1">
      <c r="A11" s="104"/>
      <c r="B11" s="105"/>
      <c r="C11" s="71" t="s">
        <v>16</v>
      </c>
      <c r="D11" s="105"/>
      <c r="E11" s="71" t="s">
        <v>238</v>
      </c>
      <c r="F11" s="74">
        <v>5420</v>
      </c>
      <c r="G11" s="75">
        <v>3907</v>
      </c>
      <c r="H11" s="75">
        <v>3652</v>
      </c>
      <c r="I11" s="75">
        <v>2218</v>
      </c>
      <c r="J11" s="69" t="s">
        <v>85</v>
      </c>
    </row>
    <row r="12" spans="1:10" ht="28.35" customHeight="1">
      <c r="A12" s="104"/>
      <c r="B12" s="105"/>
      <c r="C12" s="71" t="s">
        <v>16</v>
      </c>
      <c r="D12" s="105"/>
      <c r="E12" s="71" t="s">
        <v>239</v>
      </c>
      <c r="F12" s="68">
        <v>0.4</v>
      </c>
      <c r="G12" s="68">
        <v>0.53220000000000001</v>
      </c>
      <c r="H12" s="68">
        <v>0.71150000000000002</v>
      </c>
      <c r="I12" s="68">
        <v>0.88009999999999999</v>
      </c>
      <c r="J12" s="69" t="s">
        <v>85</v>
      </c>
    </row>
    <row r="13" spans="1:10">
      <c r="A13" s="103"/>
      <c r="B13" s="103"/>
      <c r="C13" s="103"/>
      <c r="D13" s="103"/>
      <c r="E13" s="103"/>
      <c r="F13" s="103"/>
      <c r="G13" s="103"/>
      <c r="H13" s="103"/>
      <c r="I13" s="103"/>
      <c r="J13" s="103"/>
    </row>
    <row r="14" spans="1:10" ht="46.5" customHeight="1">
      <c r="A14" s="104" t="s">
        <v>240</v>
      </c>
      <c r="B14" s="105" t="s">
        <v>241</v>
      </c>
      <c r="C14" s="71" t="s">
        <v>242</v>
      </c>
      <c r="D14" s="105" t="s">
        <v>243</v>
      </c>
      <c r="E14" s="71" t="s">
        <v>16</v>
      </c>
      <c r="F14" s="68">
        <v>0.8</v>
      </c>
      <c r="G14" s="68">
        <v>0.42899999999999999</v>
      </c>
      <c r="H14" s="68">
        <v>1.1084000000000001</v>
      </c>
      <c r="I14" s="68">
        <v>1.3834</v>
      </c>
      <c r="J14" s="69" t="s">
        <v>85</v>
      </c>
    </row>
    <row r="15" spans="1:10" ht="32.25" customHeight="1">
      <c r="A15" s="104"/>
      <c r="B15" s="105"/>
      <c r="C15" s="71" t="s">
        <v>244</v>
      </c>
      <c r="D15" s="105"/>
      <c r="E15" s="71" t="s">
        <v>16</v>
      </c>
      <c r="F15" s="68">
        <v>0.85</v>
      </c>
      <c r="G15" s="68">
        <v>0.56299999999999994</v>
      </c>
      <c r="H15" s="68">
        <v>0.81989999999999996</v>
      </c>
      <c r="I15" s="68">
        <v>0.82799999999999996</v>
      </c>
      <c r="J15" s="69" t="s">
        <v>85</v>
      </c>
    </row>
    <row r="16" spans="1:10" ht="42.75" customHeight="1">
      <c r="A16" s="104"/>
      <c r="B16" s="105"/>
      <c r="C16" s="71" t="s">
        <v>16</v>
      </c>
      <c r="D16" s="105"/>
      <c r="E16" s="71" t="s">
        <v>245</v>
      </c>
      <c r="F16" s="70">
        <v>20</v>
      </c>
      <c r="G16" s="70">
        <v>7</v>
      </c>
      <c r="H16" s="70">
        <v>18</v>
      </c>
      <c r="I16" s="70">
        <v>2</v>
      </c>
      <c r="J16" s="69" t="s">
        <v>85</v>
      </c>
    </row>
    <row r="17" spans="1:10" ht="30.75" customHeight="1">
      <c r="A17" s="104"/>
      <c r="B17" s="105" t="s">
        <v>246</v>
      </c>
      <c r="C17" s="71" t="s">
        <v>247</v>
      </c>
      <c r="D17" s="105" t="s">
        <v>248</v>
      </c>
      <c r="E17" s="71" t="s">
        <v>16</v>
      </c>
      <c r="F17" s="68">
        <v>0.6</v>
      </c>
      <c r="G17" s="70">
        <v>0</v>
      </c>
      <c r="H17" s="68">
        <v>8.1799999999999998E-2</v>
      </c>
      <c r="I17" s="68">
        <v>8.1799999999999998E-2</v>
      </c>
      <c r="J17" s="69" t="s">
        <v>85</v>
      </c>
    </row>
    <row r="18" spans="1:10" ht="29.25" customHeight="1">
      <c r="A18" s="104"/>
      <c r="B18" s="105"/>
      <c r="C18" s="71" t="s">
        <v>16</v>
      </c>
      <c r="D18" s="105"/>
      <c r="E18" s="71" t="s">
        <v>249</v>
      </c>
      <c r="F18" s="68">
        <v>1</v>
      </c>
      <c r="G18" s="67">
        <v>0</v>
      </c>
      <c r="H18" s="68">
        <v>0.23100000000000001</v>
      </c>
      <c r="I18" s="67">
        <v>0.3</v>
      </c>
      <c r="J18" s="69" t="s">
        <v>85</v>
      </c>
    </row>
    <row r="19" spans="1:10">
      <c r="A19" s="103"/>
      <c r="B19" s="103"/>
      <c r="C19" s="103"/>
      <c r="D19" s="103"/>
      <c r="E19" s="103"/>
      <c r="F19" s="103"/>
      <c r="G19" s="103"/>
      <c r="H19" s="103"/>
      <c r="I19" s="103"/>
      <c r="J19" s="103"/>
    </row>
    <row r="20" spans="1:10" ht="28.35" customHeight="1">
      <c r="A20" s="104" t="s">
        <v>250</v>
      </c>
      <c r="B20" s="105" t="s">
        <v>215</v>
      </c>
      <c r="C20" s="71" t="s">
        <v>251</v>
      </c>
      <c r="D20" s="105" t="s">
        <v>252</v>
      </c>
      <c r="E20" s="71" t="s">
        <v>16</v>
      </c>
      <c r="F20" s="68">
        <v>1</v>
      </c>
      <c r="G20" s="67">
        <v>0.75</v>
      </c>
      <c r="H20" s="67">
        <v>1</v>
      </c>
      <c r="I20" s="67">
        <v>1</v>
      </c>
      <c r="J20" s="69" t="s">
        <v>85</v>
      </c>
    </row>
    <row r="21" spans="1:10" ht="28.35" customHeight="1">
      <c r="A21" s="104"/>
      <c r="B21" s="105"/>
      <c r="C21" s="71" t="s">
        <v>16</v>
      </c>
      <c r="D21" s="105"/>
      <c r="E21" s="71" t="s">
        <v>253</v>
      </c>
      <c r="F21" s="68">
        <v>1</v>
      </c>
      <c r="G21" s="67">
        <v>0.78</v>
      </c>
      <c r="H21" s="67">
        <v>0.91</v>
      </c>
      <c r="I21" s="67">
        <v>1</v>
      </c>
      <c r="J21" s="69" t="s">
        <v>85</v>
      </c>
    </row>
    <row r="22" spans="1:10">
      <c r="A22" s="89"/>
      <c r="B22" s="89"/>
      <c r="C22" s="89"/>
      <c r="D22" s="89"/>
      <c r="E22" s="89"/>
      <c r="F22" s="89"/>
      <c r="G22" s="89"/>
      <c r="H22" s="89"/>
      <c r="I22" s="89"/>
      <c r="J22" s="89"/>
    </row>
    <row r="23" spans="1:10" ht="41.25" customHeight="1">
      <c r="A23" s="104" t="s">
        <v>254</v>
      </c>
      <c r="B23" s="105" t="s">
        <v>215</v>
      </c>
      <c r="C23" s="71" t="s">
        <v>255</v>
      </c>
      <c r="D23" s="105" t="s">
        <v>256</v>
      </c>
      <c r="E23" s="71" t="s">
        <v>16</v>
      </c>
      <c r="F23" s="66" t="s">
        <v>257</v>
      </c>
      <c r="G23" s="73" t="s">
        <v>258</v>
      </c>
      <c r="H23" s="68" t="s">
        <v>259</v>
      </c>
      <c r="I23" s="70" t="s">
        <v>315</v>
      </c>
      <c r="J23" s="69" t="s">
        <v>85</v>
      </c>
    </row>
    <row r="24" spans="1:10" ht="27" customHeight="1">
      <c r="A24" s="104"/>
      <c r="B24" s="105"/>
      <c r="C24" s="71" t="s">
        <v>16</v>
      </c>
      <c r="D24" s="105"/>
      <c r="E24" s="71" t="s">
        <v>261</v>
      </c>
      <c r="F24" s="68">
        <v>0.9</v>
      </c>
      <c r="G24" s="67">
        <v>0.77300000000000002</v>
      </c>
      <c r="H24" s="68">
        <v>0.75560000000000005</v>
      </c>
      <c r="I24" s="68">
        <v>0.93879999999999997</v>
      </c>
      <c r="J24" s="69" t="s">
        <v>85</v>
      </c>
    </row>
    <row r="25" spans="1:10" ht="42.75" customHeight="1">
      <c r="A25" s="104"/>
      <c r="B25" s="105" t="s">
        <v>262</v>
      </c>
      <c r="C25" s="71" t="s">
        <v>263</v>
      </c>
      <c r="D25" s="105" t="s">
        <v>264</v>
      </c>
      <c r="E25" s="71" t="s">
        <v>16</v>
      </c>
      <c r="F25" s="68">
        <v>0.3</v>
      </c>
      <c r="G25" s="67">
        <v>0.2</v>
      </c>
      <c r="H25" s="68">
        <v>0.37909999999999999</v>
      </c>
      <c r="I25" s="68">
        <v>0.24829999999999999</v>
      </c>
      <c r="J25" s="69" t="s">
        <v>85</v>
      </c>
    </row>
    <row r="26" spans="1:10" ht="33" customHeight="1">
      <c r="A26" s="104"/>
      <c r="B26" s="105"/>
      <c r="C26" s="71" t="s">
        <v>16</v>
      </c>
      <c r="D26" s="105"/>
      <c r="E26" s="71" t="s">
        <v>265</v>
      </c>
      <c r="F26" s="68">
        <v>1</v>
      </c>
      <c r="G26" s="67">
        <v>0.51400000000000001</v>
      </c>
      <c r="H26" s="68" t="s">
        <v>260</v>
      </c>
      <c r="I26" s="70" t="s">
        <v>260</v>
      </c>
      <c r="J26" s="69" t="s">
        <v>85</v>
      </c>
    </row>
    <row r="27" spans="1:10">
      <c r="A27" s="103"/>
      <c r="B27" s="103"/>
      <c r="C27" s="103"/>
      <c r="D27" s="103"/>
      <c r="E27" s="103"/>
      <c r="F27" s="103"/>
      <c r="G27" s="103"/>
      <c r="H27" s="103"/>
      <c r="I27" s="103"/>
      <c r="J27" s="103"/>
    </row>
    <row r="28" spans="1:10" ht="52.5" customHeight="1">
      <c r="A28" s="104" t="s">
        <v>266</v>
      </c>
      <c r="B28" s="71" t="s">
        <v>225</v>
      </c>
      <c r="C28" s="71" t="s">
        <v>16</v>
      </c>
      <c r="D28" s="71" t="s">
        <v>267</v>
      </c>
      <c r="E28" s="71" t="s">
        <v>268</v>
      </c>
      <c r="F28" s="68">
        <v>1</v>
      </c>
      <c r="G28" s="73" t="s">
        <v>18</v>
      </c>
      <c r="H28" s="68">
        <v>0.1081</v>
      </c>
      <c r="I28" s="68">
        <v>0.72970000000000002</v>
      </c>
      <c r="J28" s="69" t="s">
        <v>85</v>
      </c>
    </row>
    <row r="29" spans="1:10" ht="28.5" customHeight="1">
      <c r="A29" s="104"/>
      <c r="B29" s="105" t="s">
        <v>269</v>
      </c>
      <c r="C29" s="71" t="s">
        <v>16</v>
      </c>
      <c r="D29" s="71" t="s">
        <v>270</v>
      </c>
      <c r="E29" s="71" t="s">
        <v>271</v>
      </c>
      <c r="F29" s="68" t="s">
        <v>272</v>
      </c>
      <c r="G29" s="67">
        <v>0</v>
      </c>
      <c r="H29" s="67">
        <v>0.38</v>
      </c>
      <c r="I29" s="70" t="s">
        <v>273</v>
      </c>
      <c r="J29" s="69" t="s">
        <v>85</v>
      </c>
    </row>
    <row r="30" spans="1:10" ht="39.75" customHeight="1">
      <c r="A30" s="104"/>
      <c r="B30" s="105"/>
      <c r="C30" s="71" t="s">
        <v>16</v>
      </c>
      <c r="D30" s="71" t="s">
        <v>274</v>
      </c>
      <c r="E30" s="71" t="s">
        <v>275</v>
      </c>
      <c r="F30" s="66">
        <v>1</v>
      </c>
      <c r="G30" s="67">
        <v>0.45</v>
      </c>
      <c r="H30" s="68">
        <v>0.71430000000000005</v>
      </c>
      <c r="I30" s="68">
        <v>0.76190000000000002</v>
      </c>
      <c r="J30" s="69" t="s">
        <v>85</v>
      </c>
    </row>
    <row r="31" spans="1:10">
      <c r="A31" s="89"/>
      <c r="B31" s="89"/>
      <c r="C31" s="89"/>
      <c r="D31" s="89"/>
      <c r="E31" s="89"/>
      <c r="F31" s="89"/>
      <c r="G31" s="89"/>
      <c r="H31" s="89"/>
      <c r="I31" s="89"/>
      <c r="J31" s="89"/>
    </row>
    <row r="32" spans="1:10" ht="28.35" customHeight="1">
      <c r="A32" s="112" t="s">
        <v>276</v>
      </c>
      <c r="B32" s="101" t="s">
        <v>262</v>
      </c>
      <c r="C32" s="59" t="s">
        <v>16</v>
      </c>
      <c r="D32" s="59" t="s">
        <v>277</v>
      </c>
      <c r="E32" s="64" t="s">
        <v>278</v>
      </c>
      <c r="F32" s="66" t="s">
        <v>279</v>
      </c>
      <c r="G32" s="67">
        <v>0.85199999999999998</v>
      </c>
      <c r="H32" s="68">
        <v>0</v>
      </c>
      <c r="I32" s="68">
        <v>0</v>
      </c>
      <c r="J32" s="69" t="s">
        <v>85</v>
      </c>
    </row>
    <row r="33" spans="1:10" ht="25.5" customHeight="1">
      <c r="A33" s="112"/>
      <c r="B33" s="101"/>
      <c r="C33" s="59" t="s">
        <v>16</v>
      </c>
      <c r="D33" s="59" t="s">
        <v>280</v>
      </c>
      <c r="E33" s="59" t="s">
        <v>281</v>
      </c>
      <c r="F33" s="70">
        <v>3</v>
      </c>
      <c r="G33" s="67">
        <v>0</v>
      </c>
      <c r="H33" s="68">
        <v>0</v>
      </c>
      <c r="I33" s="68">
        <v>0</v>
      </c>
      <c r="J33" s="69" t="s">
        <v>85</v>
      </c>
    </row>
    <row r="34" spans="1:10">
      <c r="A34" s="89"/>
      <c r="B34" s="89"/>
      <c r="C34" s="89"/>
      <c r="D34" s="89"/>
      <c r="E34" s="89"/>
      <c r="F34" s="89"/>
      <c r="G34" s="89"/>
      <c r="H34" s="89"/>
      <c r="I34" s="89"/>
      <c r="J34" s="89"/>
    </row>
    <row r="35" spans="1:10" ht="45.75" customHeight="1">
      <c r="A35" s="112" t="s">
        <v>282</v>
      </c>
      <c r="B35" s="101" t="s">
        <v>283</v>
      </c>
      <c r="C35" s="59" t="s">
        <v>284</v>
      </c>
      <c r="D35" s="101" t="s">
        <v>285</v>
      </c>
      <c r="E35" s="59" t="s">
        <v>16</v>
      </c>
      <c r="F35" s="68">
        <v>0.8</v>
      </c>
      <c r="G35" s="68">
        <v>0.33300000000000002</v>
      </c>
      <c r="H35" s="68">
        <v>0.66700000000000004</v>
      </c>
      <c r="I35" s="68">
        <v>0.77829999999999999</v>
      </c>
      <c r="J35" s="69" t="s">
        <v>85</v>
      </c>
    </row>
    <row r="36" spans="1:10" ht="42.75">
      <c r="A36" s="112"/>
      <c r="B36" s="101"/>
      <c r="C36" s="59" t="s">
        <v>16</v>
      </c>
      <c r="D36" s="101"/>
      <c r="E36" s="59" t="s">
        <v>286</v>
      </c>
      <c r="F36" s="66" t="s">
        <v>279</v>
      </c>
      <c r="G36" s="68">
        <v>0.625</v>
      </c>
      <c r="H36" s="68" t="s">
        <v>287</v>
      </c>
      <c r="I36" s="68">
        <v>0.53320000000000001</v>
      </c>
      <c r="J36" s="69" t="s">
        <v>85</v>
      </c>
    </row>
    <row r="37" spans="1:10" ht="28.5">
      <c r="A37" s="112"/>
      <c r="B37" s="101"/>
      <c r="C37" s="59" t="s">
        <v>16</v>
      </c>
      <c r="D37" s="101"/>
      <c r="E37" s="59" t="s">
        <v>288</v>
      </c>
      <c r="F37" s="69" t="s">
        <v>279</v>
      </c>
      <c r="G37" s="68">
        <v>1</v>
      </c>
      <c r="H37" s="68">
        <v>1</v>
      </c>
      <c r="I37" s="67">
        <v>1</v>
      </c>
      <c r="J37" s="69" t="s">
        <v>85</v>
      </c>
    </row>
    <row r="38" spans="1:10" ht="27.75" customHeight="1">
      <c r="A38" s="112"/>
      <c r="B38" s="101"/>
      <c r="C38" s="59" t="s">
        <v>16</v>
      </c>
      <c r="D38" s="101"/>
      <c r="E38" s="59" t="s">
        <v>289</v>
      </c>
      <c r="F38" s="69" t="s">
        <v>279</v>
      </c>
      <c r="G38" s="68">
        <v>0.41</v>
      </c>
      <c r="H38" s="68">
        <v>0.75</v>
      </c>
      <c r="I38" s="67">
        <v>0.85</v>
      </c>
      <c r="J38" s="69" t="s">
        <v>85</v>
      </c>
    </row>
    <row r="39" spans="1:10" ht="39.75" customHeight="1">
      <c r="A39" s="112"/>
      <c r="B39" s="101" t="s">
        <v>161</v>
      </c>
      <c r="C39" s="59" t="s">
        <v>290</v>
      </c>
      <c r="D39" s="101" t="s">
        <v>291</v>
      </c>
      <c r="E39" s="59" t="s">
        <v>16</v>
      </c>
      <c r="F39" s="66" t="s">
        <v>292</v>
      </c>
      <c r="G39" s="66" t="s">
        <v>18</v>
      </c>
      <c r="H39" s="70">
        <v>41</v>
      </c>
      <c r="I39" s="70">
        <v>24.2</v>
      </c>
      <c r="J39" s="69" t="s">
        <v>85</v>
      </c>
    </row>
    <row r="40" spans="1:10" ht="39.75" customHeight="1">
      <c r="A40" s="112"/>
      <c r="B40" s="101"/>
      <c r="C40" s="59" t="s">
        <v>16</v>
      </c>
      <c r="D40" s="101"/>
      <c r="E40" s="59" t="s">
        <v>293</v>
      </c>
      <c r="F40" s="69" t="s">
        <v>294</v>
      </c>
      <c r="G40" s="68">
        <v>0.5</v>
      </c>
      <c r="H40" s="68">
        <v>0.57120000000000004</v>
      </c>
      <c r="I40" s="68">
        <v>0.64259999999999995</v>
      </c>
      <c r="J40" s="69" t="s">
        <v>85</v>
      </c>
    </row>
    <row r="41" spans="1:10">
      <c r="A41" s="89"/>
      <c r="B41" s="89"/>
      <c r="C41" s="89"/>
      <c r="D41" s="89"/>
      <c r="E41" s="89"/>
      <c r="F41" s="89"/>
      <c r="G41" s="89"/>
      <c r="H41" s="89"/>
      <c r="I41" s="89"/>
      <c r="J41" s="89"/>
    </row>
    <row r="42" spans="1:10" ht="27.75" customHeight="1">
      <c r="A42" s="104" t="s">
        <v>295</v>
      </c>
      <c r="B42" s="105" t="s">
        <v>296</v>
      </c>
      <c r="C42" s="71" t="s">
        <v>16</v>
      </c>
      <c r="D42" s="71" t="s">
        <v>297</v>
      </c>
      <c r="E42" s="71" t="s">
        <v>298</v>
      </c>
      <c r="F42" s="68">
        <v>1</v>
      </c>
      <c r="G42" s="68">
        <v>0.25</v>
      </c>
      <c r="H42" s="68">
        <v>0.85709999999999997</v>
      </c>
      <c r="I42" s="68">
        <v>0.85519999999999996</v>
      </c>
      <c r="J42" s="69" t="s">
        <v>85</v>
      </c>
    </row>
    <row r="43" spans="1:10" ht="39.75" customHeight="1">
      <c r="A43" s="104"/>
      <c r="B43" s="105"/>
      <c r="C43" s="71" t="s">
        <v>16</v>
      </c>
      <c r="D43" s="71" t="s">
        <v>299</v>
      </c>
      <c r="E43" s="72" t="s">
        <v>300</v>
      </c>
      <c r="F43" s="68">
        <v>0.8</v>
      </c>
      <c r="G43" s="68">
        <v>0</v>
      </c>
      <c r="H43" s="68">
        <v>0.57140000000000002</v>
      </c>
      <c r="I43" s="68">
        <v>0.57140000000000002</v>
      </c>
      <c r="J43" s="69" t="s">
        <v>85</v>
      </c>
    </row>
    <row r="44" spans="1:10">
      <c r="A44" s="103"/>
      <c r="B44" s="103"/>
      <c r="C44" s="103"/>
      <c r="D44" s="103"/>
      <c r="E44" s="103"/>
      <c r="F44" s="103"/>
      <c r="G44" s="103"/>
      <c r="H44" s="103"/>
      <c r="I44" s="103"/>
      <c r="J44" s="103"/>
    </row>
    <row r="45" spans="1:10" ht="30.75" customHeight="1">
      <c r="A45" s="104" t="s">
        <v>301</v>
      </c>
      <c r="B45" s="105" t="s">
        <v>302</v>
      </c>
      <c r="C45" s="71" t="s">
        <v>303</v>
      </c>
      <c r="D45" s="105" t="s">
        <v>304</v>
      </c>
      <c r="E45" s="71" t="s">
        <v>16</v>
      </c>
      <c r="F45" s="68">
        <v>0.3</v>
      </c>
      <c r="G45" s="70" t="s">
        <v>260</v>
      </c>
      <c r="H45" s="70" t="s">
        <v>260</v>
      </c>
      <c r="I45" s="70" t="s">
        <v>260</v>
      </c>
      <c r="J45" s="69" t="s">
        <v>85</v>
      </c>
    </row>
    <row r="46" spans="1:10" ht="29.25" customHeight="1">
      <c r="A46" s="104"/>
      <c r="B46" s="105"/>
      <c r="C46" s="71" t="s">
        <v>16</v>
      </c>
      <c r="D46" s="105"/>
      <c r="E46" s="71" t="s">
        <v>305</v>
      </c>
      <c r="F46" s="68">
        <v>0.434</v>
      </c>
      <c r="G46" s="67">
        <v>0</v>
      </c>
      <c r="H46" s="68">
        <v>0.5595</v>
      </c>
      <c r="I46" s="67">
        <v>-0.2</v>
      </c>
      <c r="J46" s="69" t="s">
        <v>85</v>
      </c>
    </row>
    <row r="47" spans="1:10" ht="28.35" customHeight="1">
      <c r="A47" s="104"/>
      <c r="B47" s="105"/>
      <c r="C47" s="71" t="s">
        <v>16</v>
      </c>
      <c r="D47" s="105"/>
      <c r="E47" s="71" t="s">
        <v>306</v>
      </c>
      <c r="F47" s="68" t="s">
        <v>307</v>
      </c>
      <c r="G47" s="67">
        <v>0</v>
      </c>
      <c r="H47" s="68">
        <v>-0.04</v>
      </c>
      <c r="I47" s="68">
        <v>-0.54249999999999998</v>
      </c>
      <c r="J47" s="69" t="s">
        <v>85</v>
      </c>
    </row>
    <row r="48" spans="1:10" ht="33.75" customHeight="1">
      <c r="A48" s="104"/>
      <c r="B48" s="105"/>
      <c r="C48" s="71" t="s">
        <v>16</v>
      </c>
      <c r="D48" s="105"/>
      <c r="E48" s="71" t="s">
        <v>308</v>
      </c>
      <c r="F48" s="68">
        <v>1</v>
      </c>
      <c r="G48" s="67">
        <v>0</v>
      </c>
      <c r="H48" s="68">
        <v>1</v>
      </c>
      <c r="I48" s="68">
        <v>1.3158000000000001</v>
      </c>
      <c r="J48" s="69" t="s">
        <v>85</v>
      </c>
    </row>
    <row r="49" spans="1:10" ht="26.25" customHeight="1">
      <c r="A49" s="104"/>
      <c r="B49" s="105"/>
      <c r="C49" s="71" t="s">
        <v>16</v>
      </c>
      <c r="D49" s="105"/>
      <c r="E49" s="71" t="s">
        <v>309</v>
      </c>
      <c r="F49" s="68">
        <v>1</v>
      </c>
      <c r="G49" s="68">
        <v>0.33329999999999999</v>
      </c>
      <c r="H49" s="68">
        <v>0.86599999999999999</v>
      </c>
      <c r="I49" s="67">
        <v>0.92</v>
      </c>
      <c r="J49" s="69" t="s">
        <v>85</v>
      </c>
    </row>
    <row r="50" spans="1:10" s="65" customFormat="1" ht="33.950000000000003" customHeight="1">
      <c r="A50" s="102" t="s">
        <v>316</v>
      </c>
      <c r="B50" s="102"/>
      <c r="C50" s="102"/>
      <c r="D50" s="102"/>
      <c r="E50" s="102"/>
      <c r="F50" s="102"/>
      <c r="G50" s="102"/>
      <c r="H50" s="102"/>
      <c r="I50" s="102"/>
      <c r="J50" s="102"/>
    </row>
    <row r="51" spans="1:10" s="65" customFormat="1" ht="33.950000000000003" customHeight="1">
      <c r="A51" s="102" t="s">
        <v>143</v>
      </c>
      <c r="B51" s="102"/>
      <c r="C51" s="102"/>
      <c r="D51" s="102"/>
      <c r="E51" s="102"/>
      <c r="F51" s="102"/>
      <c r="G51" s="102"/>
      <c r="H51" s="102"/>
      <c r="I51" s="102"/>
      <c r="J51" s="102"/>
    </row>
    <row r="52" spans="1:10">
      <c r="A52" s="55" t="s">
        <v>310</v>
      </c>
    </row>
    <row r="53" spans="1:10">
      <c r="A53" s="55" t="s">
        <v>221</v>
      </c>
    </row>
  </sheetData>
  <mergeCells count="54">
    <mergeCell ref="F1:F2"/>
    <mergeCell ref="G1:I1"/>
    <mergeCell ref="J1:J2"/>
    <mergeCell ref="A3:A7"/>
    <mergeCell ref="B3:B4"/>
    <mergeCell ref="D3:D4"/>
    <mergeCell ref="B5:B7"/>
    <mergeCell ref="D5:D7"/>
    <mergeCell ref="A1:A2"/>
    <mergeCell ref="B1:B2"/>
    <mergeCell ref="C1:C2"/>
    <mergeCell ref="D1:D2"/>
    <mergeCell ref="E1:E2"/>
    <mergeCell ref="A8:J8"/>
    <mergeCell ref="A9:A12"/>
    <mergeCell ref="B9:B12"/>
    <mergeCell ref="D9:D12"/>
    <mergeCell ref="A13:J13"/>
    <mergeCell ref="A14:A18"/>
    <mergeCell ref="B14:B16"/>
    <mergeCell ref="D14:D16"/>
    <mergeCell ref="B17:B18"/>
    <mergeCell ref="D17:D18"/>
    <mergeCell ref="A19:J19"/>
    <mergeCell ref="A20:A21"/>
    <mergeCell ref="B20:B21"/>
    <mergeCell ref="D20:D21"/>
    <mergeCell ref="A22:J22"/>
    <mergeCell ref="A23:A26"/>
    <mergeCell ref="B23:B24"/>
    <mergeCell ref="D23:D24"/>
    <mergeCell ref="B25:B26"/>
    <mergeCell ref="D25:D26"/>
    <mergeCell ref="A27:J27"/>
    <mergeCell ref="A28:A30"/>
    <mergeCell ref="B29:B30"/>
    <mergeCell ref="A31:J31"/>
    <mergeCell ref="A32:A33"/>
    <mergeCell ref="B32:B33"/>
    <mergeCell ref="A34:J34"/>
    <mergeCell ref="A35:A40"/>
    <mergeCell ref="B35:B38"/>
    <mergeCell ref="D35:D38"/>
    <mergeCell ref="B39:B40"/>
    <mergeCell ref="D39:D40"/>
    <mergeCell ref="A50:J50"/>
    <mergeCell ref="A51:J51"/>
    <mergeCell ref="A41:J41"/>
    <mergeCell ref="A42:A43"/>
    <mergeCell ref="B42:B43"/>
    <mergeCell ref="A44:J44"/>
    <mergeCell ref="A45:A49"/>
    <mergeCell ref="B45:B49"/>
    <mergeCell ref="D45:D49"/>
  </mergeCells>
  <pageMargins left="0" right="0" top="0.39374999999999999" bottom="0.39374999999999999" header="0.51180555555555496" footer="0.51180555555555496"/>
  <pageSetup paperSize="9"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88c48c-fa46-4360-9bed-c273683abcb6">
      <Terms xmlns="http://schemas.microsoft.com/office/infopath/2007/PartnerControls"/>
    </lcf76f155ced4ddcb4097134ff3c332f>
    <TaxCatchAll xmlns="6fbd7019-68ca-45d2-a86f-79790d677e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9AE3DD727D6204FAC7B2DB3A280FAC2" ma:contentTypeVersion="16" ma:contentTypeDescription="Crie um novo documento." ma:contentTypeScope="" ma:versionID="ad74ebc1a205597df9b22219cf91c47f">
  <xsd:schema xmlns:xsd="http://www.w3.org/2001/XMLSchema" xmlns:xs="http://www.w3.org/2001/XMLSchema" xmlns:p="http://schemas.microsoft.com/office/2006/metadata/properties" xmlns:ns2="b388c48c-fa46-4360-9bed-c273683abcb6" xmlns:ns3="6fbd7019-68ca-45d2-a86f-79790d677e4e" targetNamespace="http://schemas.microsoft.com/office/2006/metadata/properties" ma:root="true" ma:fieldsID="5993ed97398b1a6c8dfd6b2a6c6bc83e" ns2:_="" ns3:_="">
    <xsd:import namespace="b388c48c-fa46-4360-9bed-c273683abcb6"/>
    <xsd:import namespace="6fbd7019-68ca-45d2-a86f-79790d677e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8c48c-fa46-4360-9bed-c273683ab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b798373-6419-467c-bf97-4a436d70afa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bd7019-68ca-45d2-a86f-79790d677e4e"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8d333199-5b49-4d25-bab2-259c2ee157ac}" ma:internalName="TaxCatchAll" ma:showField="CatchAllData" ma:web="6fbd7019-68ca-45d2-a86f-79790d677e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3FC816-04EE-4809-B22F-12EC35890949}">
  <ds:schemaRefs>
    <ds:schemaRef ds:uri="http://schemas.microsoft.com/office/2006/metadata/properties"/>
    <ds:schemaRef ds:uri="http://schemas.microsoft.com/office/infopath/2007/PartnerControls"/>
    <ds:schemaRef ds:uri="b388c48c-fa46-4360-9bed-c273683abcb6"/>
    <ds:schemaRef ds:uri="6fbd7019-68ca-45d2-a86f-79790d677e4e"/>
  </ds:schemaRefs>
</ds:datastoreItem>
</file>

<file path=customXml/itemProps2.xml><?xml version="1.0" encoding="utf-8"?>
<ds:datastoreItem xmlns:ds="http://schemas.openxmlformats.org/officeDocument/2006/customXml" ds:itemID="{D1682E72-60D5-42C0-AD82-41B14DC779CA}">
  <ds:schemaRefs>
    <ds:schemaRef ds:uri="http://schemas.microsoft.com/sharepoint/v3/contenttype/forms"/>
  </ds:schemaRefs>
</ds:datastoreItem>
</file>

<file path=customXml/itemProps3.xml><?xml version="1.0" encoding="utf-8"?>
<ds:datastoreItem xmlns:ds="http://schemas.openxmlformats.org/officeDocument/2006/customXml" ds:itemID="{8DF301E3-E6DB-408B-80E2-72ACB31DAD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8c48c-fa46-4360-9bed-c273683abcb6"/>
    <ds:schemaRef ds:uri="6fbd7019-68ca-45d2-a86f-79790d677e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863</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Área_Fim</vt:lpstr>
      <vt:lpstr>Adm__Superior_e_Órgãos_Auxiliar</vt:lpstr>
      <vt:lpstr>Área_Meio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diego dias de lima</dc:creator>
  <dc:description/>
  <cp:lastModifiedBy>Luiz Mário Magalhães de Souza</cp:lastModifiedBy>
  <cp:revision>374</cp:revision>
  <dcterms:created xsi:type="dcterms:W3CDTF">2020-02-04T11:39:06Z</dcterms:created>
  <dcterms:modified xsi:type="dcterms:W3CDTF">2022-11-04T21:17:40Z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0x010100C9AE3DD727D6204FAC7B2DB3A280FAC2</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MediaServiceImageTags">
    <vt:lpwstr/>
  </property>
  <property fmtid="{D5CDD505-2E9C-101B-9397-08002B2CF9AE}" pid="8" name="ScaleCrop">
    <vt:bool>false</vt:bool>
  </property>
  <property fmtid="{D5CDD505-2E9C-101B-9397-08002B2CF9AE}" pid="9" name="ShareDoc">
    <vt:bool>false</vt:bool>
  </property>
</Properties>
</file>