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2.xml.rels" ContentType="application/vnd.openxmlformats-package.relationship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_rels/workbook.xml.rels" ContentType="application/vnd.openxmlformats-package.relationship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_1_-_Balanço_Orçamentário" sheetId="1" state="visible" r:id="rId2"/>
    <sheet name="Anexo_2_-_Função_e_Subfunção" sheetId="2" state="visible" r:id="rId3"/>
    <sheet name="Anexo_7_-_RP_Poder_e_Órgão" sheetId="3" state="visible" r:id="rId4"/>
    <sheet name="Anexo_14_-_Simplificado" sheetId="4" state="visible" r:id="rId5"/>
  </sheets>
  <definedNames>
    <definedName function="false" hidden="false" name="Ações" vbProcedure="false">#REF!</definedName>
    <definedName function="false" hidden="false" name="Cancela" vbProcedure="false">"#REF!~#REF!"</definedName>
    <definedName function="false" hidden="false" name="ClassPrevAtu" vbProcedure="false">#REF!</definedName>
    <definedName function="false" hidden="false" name="ClassPrevInicial" vbProcedure="false">#REF!</definedName>
    <definedName function="false" hidden="false" name="ClassRecAnt" vbProcedure="false">#REF!</definedName>
    <definedName function="false" hidden="false" name="ClassRecBim" vbProcedure="false">#REF!</definedName>
    <definedName function="false" hidden="false" name="ClassRecNoBim" vbProcedure="false">#REF!</definedName>
    <definedName function="false" hidden="false" name="CritEx" vbProcedure="false">#REF!</definedName>
    <definedName function="false" hidden="false" name="DespAcao" vbProcedure="false">#REF!</definedName>
    <definedName function="false" hidden="false" name="DespElem" vbProcedure="false">#REF!</definedName>
    <definedName function="false" hidden="false" name="doExeAnt" vbProcedure="false">#REF!</definedName>
    <definedName function="false" hidden="false" name="doExercicio" vbProcedure="false">#REF!</definedName>
    <definedName function="false" hidden="false" name="DotacaoAtualizada" vbProcedure="false">#REF!</definedName>
    <definedName function="false" hidden="false" name="DotacaoInicial" vbProcedure="false">#REF!</definedName>
    <definedName function="false" hidden="false" name="dsfrw" vbProcedure="false">"#REF!~#REF!"</definedName>
    <definedName function="false" hidden="false" name="Elementos" vbProcedure="false">#REF!</definedName>
    <definedName function="false" hidden="false" name="fdsafs" vbProcedure="false">"#REF!~#REF!"</definedName>
    <definedName function="false" hidden="false" name="fdsf" vbProcedure="false">#REF!</definedName>
    <definedName function="false" hidden="false" name="fhksjd" vbProcedure="false">"#REF!~#REF!"</definedName>
    <definedName function="false" hidden="false" name="fsdfs" vbProcedure="false">#REF!</definedName>
    <definedName function="false" hidden="false" name="LiqAteBimAnt" vbProcedure="false">#REF!</definedName>
    <definedName function="false" hidden="false" name="LiqAteBimestre" vbProcedure="false">#REF!</definedName>
    <definedName function="false" hidden="false" name="LiqNoBim" vbProcedure="false">#REF!</definedName>
    <definedName function="false" hidden="false" name="Naturezas" vbProcedure="false">#REF!</definedName>
    <definedName function="false" hidden="false" name="nobo1" vbProcedure="false">#REF!</definedName>
    <definedName function="false" hidden="false" name="Novo" vbProcedure="false">#REF!</definedName>
    <definedName function="false" hidden="false" name="Plan" vbProcedure="false">#REF!</definedName>
    <definedName function="false" hidden="false" name="Planilha" vbProcedure="false">#REF!</definedName>
    <definedName function="false" hidden="false" name="Planilha1" vbProcedure="false">"#REF!~#REF!"</definedName>
    <definedName function="false" hidden="false" name="Planilhas" vbProcedure="false">#REF!</definedName>
    <definedName function="false" hidden="false" name="Planilha_1" vbProcedure="false">"#REF!~#REF!"</definedName>
    <definedName function="false" hidden="false" name="Planilha_1CabGráfico" vbProcedure="false">#REF!</definedName>
    <definedName function="false" hidden="false" name="Planilha_1TítCols" vbProcedure="false">"#REF!~#REF!"</definedName>
    <definedName function="false" hidden="false" name="Planilha_1TítLins" vbProcedure="false">#REF!</definedName>
    <definedName function="false" hidden="false" name="Planilha_1ÁreaTotal" vbProcedure="false">"#REF!~#REF!"</definedName>
    <definedName function="false" hidden="false" name="Planilha_2CabGráfico" vbProcedure="false">#REF!</definedName>
    <definedName function="false" hidden="false" name="Planilha_2TítCols" vbProcedure="false">"#REF!~#REF!"</definedName>
    <definedName function="false" hidden="false" name="Planilha_2TítLins" vbProcedure="false">#REF!</definedName>
    <definedName function="false" hidden="false" name="Planilha_2ÁreaTotal" vbProcedure="false">"#REF!~#REF!"</definedName>
    <definedName function="false" hidden="false" name="Planilha_3CabGráfico" vbProcedure="false">#REF!</definedName>
    <definedName function="false" hidden="false" name="Planilha_3TítCols" vbProcedure="false">"#REF!~#REF!"</definedName>
    <definedName function="false" hidden="false" name="Planilha_3TítLins" vbProcedure="false">#REF!</definedName>
    <definedName function="false" hidden="false" name="Planilha_3ÁreaTotal" vbProcedure="false">"#REF!~#REF!"</definedName>
    <definedName function="false" hidden="false" name="Planilha_4TítCols" vbProcedure="false">"#REF!~#REF!"</definedName>
    <definedName function="false" hidden="false" name="Planilha_4ÁreaTotal" vbProcedure="false">"#REF!~#REF!"</definedName>
    <definedName function="false" hidden="false" name="Planilha_Educação" vbProcedure="false">"#REF!~#REF!"</definedName>
    <definedName function="false" hidden="false" name="PrevAtu" vbProcedure="false">#REF!</definedName>
    <definedName function="false" hidden="false" name="PrevInicial" vbProcedure="false">#REF!</definedName>
    <definedName function="false" hidden="false" name="RecAnt" vbProcedure="false">#REF!</definedName>
    <definedName function="false" hidden="false" name="RecBim" vbProcedure="false">#REF!</definedName>
    <definedName function="false" hidden="false" name="RecNBim" vbProcedure="false">#REF!</definedName>
    <definedName function="false" hidden="false" name="RecNoBim" vbProcedure="false">#REF!</definedName>
    <definedName function="false" hidden="false" name="rgps" vbProcedure="false">#REF!</definedName>
    <definedName function="false" hidden="false" name="RGPS1" vbProcedure="false">#REF!</definedName>
    <definedName function="false" hidden="false" name="RGPS2" vbProcedure="false">"#REF!~#REF!"</definedName>
    <definedName function="false" hidden="false" name="xxx" vbProcedure="false">"#REF!~#REF!"</definedName>
    <definedName function="false" hidden="false" localSheetId="0" name="Cancela" vbProcedure="false">"#REF!~#REF!"</definedName>
    <definedName function="false" hidden="false" localSheetId="0" name="dsfrw" vbProcedure="false">"#REF!~#REF!"</definedName>
    <definedName function="false" hidden="false" localSheetId="0" name="fdsafs" vbProcedure="false">"#REF!~#REF!"</definedName>
    <definedName function="false" hidden="false" localSheetId="0" name="fdsf" vbProcedure="false">#REF!</definedName>
    <definedName function="false" hidden="false" localSheetId="0" name="fhksjd" vbProcedure="false">"#REF!~#REF!"</definedName>
    <definedName function="false" hidden="false" localSheetId="0" name="fsdfs" vbProcedure="false">#REF!</definedName>
    <definedName function="false" hidden="false" localSheetId="0" name="nobo1" vbProcedure="false">#REF!</definedName>
    <definedName function="false" hidden="false" localSheetId="0" name="Novo" vbProcedure="false">#REF!</definedName>
    <definedName function="false" hidden="false" localSheetId="0" name="Plan" vbProcedure="false">#REF!</definedName>
    <definedName function="false" hidden="false" localSheetId="0" name="Planilha" vbProcedure="false">#REF!</definedName>
    <definedName function="false" hidden="false" localSheetId="0" name="Planilha1" vbProcedure="false">"#REF!~#REF!"</definedName>
    <definedName function="false" hidden="false" localSheetId="0" name="Planilhas" vbProcedure="false">#REF!</definedName>
    <definedName function="false" hidden="false" localSheetId="0" name="Planilha_1" vbProcedure="false">"#REF!~#REF!"</definedName>
    <definedName function="false" hidden="false" localSheetId="0" name="Planilha_1CabGráfico" vbProcedure="false">#REF!</definedName>
    <definedName function="false" hidden="false" localSheetId="0" name="Planilha_1TítCols" vbProcedure="false">"#REF!~#REF!"</definedName>
    <definedName function="false" hidden="false" localSheetId="0" name="Planilha_1TítLins" vbProcedure="false">#REF!</definedName>
    <definedName function="false" hidden="false" localSheetId="0" name="Planilha_1ÁreaTotal" vbProcedure="false">"#REF!~#REF!"</definedName>
    <definedName function="false" hidden="false" localSheetId="0" name="Planilha_2CabGráfico" vbProcedure="false">#REF!</definedName>
    <definedName function="false" hidden="false" localSheetId="0" name="Planilha_2TítCols" vbProcedure="false">"#REF!~#REF!"</definedName>
    <definedName function="false" hidden="false" localSheetId="0" name="Planilha_2TítLins" vbProcedure="false">#REF!</definedName>
    <definedName function="false" hidden="false" localSheetId="0" name="Planilha_2ÁreaTotal" vbProcedure="false">"#REF!~#REF!"</definedName>
    <definedName function="false" hidden="false" localSheetId="0" name="Planilha_3CabGráfico" vbProcedure="false">#REF!</definedName>
    <definedName function="false" hidden="false" localSheetId="0" name="Planilha_3TítCols" vbProcedure="false">"#REF!~#REF!"</definedName>
    <definedName function="false" hidden="false" localSheetId="0" name="Planilha_3TítLins" vbProcedure="false">#REF!</definedName>
    <definedName function="false" hidden="false" localSheetId="0" name="Planilha_3ÁreaTotal" vbProcedure="false">"#REF!~#REF!"</definedName>
    <definedName function="false" hidden="false" localSheetId="0" name="Planilha_4TítCols" vbProcedure="false">"#REF!~#REF!"</definedName>
    <definedName function="false" hidden="false" localSheetId="0" name="Planilha_4ÁreaTotal" vbProcedure="false">"#REF!~#REF!"</definedName>
    <definedName function="false" hidden="false" localSheetId="0" name="Planilha_Educação" vbProcedure="false">"#REF!~#REF!"</definedName>
    <definedName function="false" hidden="false" localSheetId="0" name="rgps" vbProcedure="false">#REF!</definedName>
    <definedName function="false" hidden="false" localSheetId="0" name="RGPS1" vbProcedure="false">#REF!</definedName>
    <definedName function="false" hidden="false" localSheetId="0" name="RGPS2" vbProcedure="false">"#REF!~#REF!"</definedName>
    <definedName function="false" hidden="false" localSheetId="0" name="xxx" vbProcedure="false">"#REF!~#REF!"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22" authorId="0">
      <text>
        <r>
          <rPr>
            <sz val="10"/>
            <color rgb="FF000000"/>
            <rFont val="Arial"/>
            <family val="2"/>
            <charset val="1"/>
          </rPr>
          <t xml:space="preserve">Função 3</t>
        </r>
      </text>
    </comment>
    <comment ref="A23" authorId="0">
      <text>
        <r>
          <rPr>
            <sz val="10"/>
            <color rgb="FF000000"/>
            <rFont val="Arial"/>
            <family val="2"/>
            <charset val="1"/>
          </rPr>
          <t xml:space="preserve">Subfunção 091</t>
        </r>
      </text>
    </comment>
    <comment ref="A24" authorId="0">
      <text>
        <r>
          <rPr>
            <sz val="10"/>
            <color rgb="FF000000"/>
            <rFont val="Arial"/>
            <family val="2"/>
            <charset val="1"/>
          </rPr>
          <t xml:space="preserve">Subfunção 122</t>
        </r>
      </text>
    </comment>
    <comment ref="A25" authorId="0">
      <text>
        <r>
          <rPr>
            <sz val="10"/>
            <color rgb="FF000000"/>
            <rFont val="Arial"/>
            <family val="2"/>
            <charset val="1"/>
          </rPr>
          <t xml:space="preserve">Subfunção 126</t>
        </r>
      </text>
    </comment>
    <comment ref="A59" authorId="0">
      <text>
        <r>
          <rPr>
            <sz val="10"/>
            <color rgb="FF000000"/>
            <rFont val="Arial"/>
            <family val="2"/>
            <charset val="1"/>
          </rPr>
          <t xml:space="preserve">Função 9</t>
        </r>
      </text>
    </comment>
    <comment ref="A61" authorId="0">
      <text>
        <r>
          <rPr>
            <sz val="10"/>
            <color rgb="FF000000"/>
            <rFont val="Arial"/>
            <family val="2"/>
            <charset val="1"/>
          </rPr>
          <t xml:space="preserve">Subfunção 272</t>
        </r>
      </text>
    </comment>
    <comment ref="A169" authorId="0">
      <text>
        <r>
          <rPr>
            <sz val="10"/>
            <color rgb="FF000000"/>
            <rFont val="Arial"/>
            <family val="2"/>
            <charset val="1"/>
          </rPr>
          <t xml:space="preserve">Função 28</t>
        </r>
      </text>
    </comment>
    <comment ref="A175" authorId="0">
      <text>
        <r>
          <rPr>
            <sz val="10"/>
            <color rgb="FF000000"/>
            <rFont val="Arial"/>
            <family val="2"/>
            <charset val="1"/>
          </rPr>
          <t xml:space="preserve">Subfunção 846</t>
        </r>
      </text>
    </comment>
    <comment ref="A197" authorId="0">
      <text>
        <r>
          <rPr>
            <sz val="10"/>
            <color rgb="FF000000"/>
            <rFont val="Arial"/>
            <family val="2"/>
            <charset val="1"/>
          </rPr>
          <t xml:space="preserve">Função 3</t>
        </r>
      </text>
    </comment>
    <comment ref="A198" authorId="0">
      <text>
        <r>
          <rPr>
            <sz val="10"/>
            <color rgb="FF000000"/>
            <rFont val="Arial"/>
            <family val="2"/>
            <charset val="1"/>
          </rPr>
          <t xml:space="preserve">Subfunção 122</t>
        </r>
      </text>
    </comment>
    <comment ref="A199" authorId="0">
      <text>
        <r>
          <rPr>
            <sz val="10"/>
            <color rgb="FF000000"/>
            <rFont val="Arial"/>
            <family val="2"/>
            <charset val="1"/>
          </rPr>
          <t xml:space="preserve">Subfunção 126</t>
        </r>
      </text>
    </comment>
    <comment ref="A200" authorId="0">
      <text>
        <r>
          <rPr>
            <sz val="10"/>
            <color rgb="FF000000"/>
            <rFont val="Arial"/>
            <family val="2"/>
            <charset val="1"/>
          </rPr>
          <t xml:space="preserve">Subfunção 131</t>
        </r>
      </text>
    </comment>
    <comment ref="A234" authorId="0">
      <text>
        <r>
          <rPr>
            <sz val="10"/>
            <color rgb="FF000000"/>
            <rFont val="Arial"/>
            <family val="2"/>
            <charset val="1"/>
          </rPr>
          <t xml:space="preserve">Função 9</t>
        </r>
      </text>
    </comment>
    <comment ref="A236" authorId="0">
      <text>
        <r>
          <rPr>
            <sz val="10"/>
            <color rgb="FF000000"/>
            <rFont val="Arial"/>
            <family val="2"/>
            <charset val="1"/>
          </rPr>
          <t xml:space="preserve">Subfunção 272</t>
        </r>
      </text>
    </comment>
  </commentList>
</comments>
</file>

<file path=xl/sharedStrings.xml><?xml version="1.0" encoding="utf-8"?>
<sst xmlns="http://schemas.openxmlformats.org/spreadsheetml/2006/main" count="832" uniqueCount="428">
  <si>
    <t xml:space="preserve">Tabela 1 - Balanço Orçamentário</t>
  </si>
  <si>
    <t xml:space="preserve">MINISTÉRIO PÚBLICO DO ESTADO DE MATO GROSSO</t>
  </si>
  <si>
    <t xml:space="preserve">RELATÓRIO RESUMIDO DA EXECUÇÃO ORÇAMENTÁRIA</t>
  </si>
  <si>
    <t xml:space="preserve">BALANÇO ORÇAMENTÁRIO</t>
  </si>
  <si>
    <t xml:space="preserve">ORÇAMENTOS FISCAL E DA SEGURIDADE SOCIAL</t>
  </si>
  <si>
    <t xml:space="preserve">JANEIRO A DEZEMBRO DE 2018/BIMESTRE NOVEMBRO-DEZEMBRO</t>
  </si>
  <si>
    <t xml:space="preserve">RREO - Anexo 1 (LRF, Art. 52, inciso I, alíneas "a" e "b" do inciso II e §1º)</t>
  </si>
  <si>
    <t xml:space="preserve">Em Reais</t>
  </si>
  <si>
    <t xml:space="preserve">PREVISÃO INICIAL</t>
  </si>
  <si>
    <t xml:space="preserve">PREVISÃO ATUALIZADA</t>
  </si>
  <si>
    <t xml:space="preserve">RECEITAS REALIZADAS</t>
  </si>
  <si>
    <t xml:space="preserve">SALDO</t>
  </si>
  <si>
    <t xml:space="preserve">RECEITAS</t>
  </si>
  <si>
    <t xml:space="preserve">No Bimestre</t>
  </si>
  <si>
    <t xml:space="preserve">%</t>
  </si>
  <si>
    <t xml:space="preserve">Até o Bimestre</t>
  </si>
  <si>
    <t xml:space="preserve">(a)</t>
  </si>
  <si>
    <t xml:space="preserve">(b)</t>
  </si>
  <si>
    <t xml:space="preserve">(b/a)</t>
  </si>
  <si>
    <t xml:space="preserve">(c)</t>
  </si>
  <si>
    <t xml:space="preserve">(c/a)</t>
  </si>
  <si>
    <t xml:space="preserve">(a-c)</t>
  </si>
  <si>
    <t xml:space="preserve">RECEITAS (EXCETO INTRA-ORÇAMENTÁRIAS) (I)</t>
  </si>
  <si>
    <t xml:space="preserve">    RECEITAS CORRENTES</t>
  </si>
  <si>
    <t xml:space="preserve">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</si>
  <si>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</si>
  <si>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</si>
  <si>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</si>
  <si>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</si>
  <si>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</si>
  <si>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</si>
  <si>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</si>
  <si>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</si>
  <si>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</si>
  <si>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</si>
  <si>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</si>
  <si>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</si>
  <si>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</si>
  <si>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</si>
  <si>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Cessão de Direitos</t>
  </si>
  <si>
    <t xml:space="preserve">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</si>
  <si>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</si>
  <si>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</si>
  <si>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</si>
  <si>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</si>
  <si>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</si>
  <si>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</si>
  <si>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</si>
  <si>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</si>
  <si>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</si>
  <si>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</si>
  <si>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</si>
  <si>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</si>
  <si>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</si>
  <si>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</si>
  <si>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</si>
  <si>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</si>
  <si>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</si>
  <si>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</si>
  <si>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</si>
  <si>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</si>
  <si>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</si>
  <si>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</si>
  <si>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    COTAS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</si>
  <si>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</si>
  <si>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</si>
  <si>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</si>
  <si>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</si>
  <si>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</si>
  <si>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</si>
  <si>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</si>
  <si>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</si>
  <si>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</si>
  <si>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</si>
  <si>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</si>
  <si>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</si>
  <si>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</si>
  <si>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</si>
  <si>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</si>
  <si>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</si>
  <si>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Demais Receitas de Capital       </t>
  </si>
  <si>
    <t xml:space="preserve">        COTAS DE CAPITAL</t>
  </si>
  <si>
    <t xml:space="preserve">RECEITAS (INTRA-ORÇAMENTÁRIAS) (II)</t>
  </si>
  <si>
    <t xml:space="preserve">SUBTOTAL DAS RECEITAS (III) = (I + II)</t>
  </si>
  <si>
    <t xml:space="preserve"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</si>
  <si>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</si>
  <si>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</si>
  <si>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</si>
  <si>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</si>
  <si>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 xml:space="preserve">SUBTOTAL COM REFINANCIAMENTO (V) = (III + IV)</t>
  </si>
  <si>
    <r>
      <rPr>
        <sz val="10"/>
        <color rgb="FF000000"/>
        <rFont val="Times New Roman1"/>
        <family val="0"/>
        <charset val="1"/>
      </rPr>
      <t xml:space="preserve">DÉFICIT (VI)</t>
    </r>
    <r>
      <rPr>
        <vertAlign val="superscript"/>
        <sz val="10"/>
        <color rgb="FF000000"/>
        <rFont val="Arial"/>
        <family val="2"/>
        <charset val="1"/>
      </rPr>
      <t xml:space="preserve">1</t>
    </r>
  </si>
  <si>
    <t xml:space="preserve">TOTAL (VII) = (V + VI)</t>
  </si>
  <si>
    <t xml:space="preserve">SALDOS DE EXERCÍCIOS ANTERIORES</t>
  </si>
  <si>
    <t xml:space="preserve">    Recursos Arrecadados em Exercícios Anteriores - RPPS</t>
  </si>
  <si>
    <t xml:space="preserve">    Superávit Financeiro Utilizado para Créditos Adicionais</t>
  </si>
  <si>
    <t xml:space="preserve">    Reabertura de Créditos Adicionais</t>
  </si>
  <si>
    <t xml:space="preserve">DOTAÇÃO</t>
  </si>
  <si>
    <t xml:space="preserve">DESPESAS EMPENHADAS</t>
  </si>
  <si>
    <t xml:space="preserve">DESPESAS LIQUIDADAS</t>
  </si>
  <si>
    <t xml:space="preserve">DESPESAS PAGAS ATÉ O BIMESTRE</t>
  </si>
  <si>
    <r>
      <rPr>
        <b val="true"/>
        <sz val="10"/>
        <color rgb="FF000000"/>
        <rFont val="Times New Roman1"/>
        <family val="0"/>
        <charset val="1"/>
      </rPr>
      <t xml:space="preserve">INSCRITAS EM RESTOS A PAGAR NÃO PROCESSADOS</t>
    </r>
    <r>
      <rPr>
        <b val="true"/>
        <vertAlign val="superscript"/>
        <sz val="10"/>
        <color rgb="FF000000"/>
        <rFont val="Arial"/>
        <family val="2"/>
        <charset val="1"/>
      </rPr>
      <t xml:space="preserve"> </t>
    </r>
    <r>
      <rPr>
        <b val="true"/>
        <sz val="10"/>
        <color rgb="FF000000"/>
        <rFont val="Times New Roman1"/>
        <family val="0"/>
        <charset val="1"/>
      </rPr>
      <t xml:space="preserve">(k)</t>
    </r>
  </si>
  <si>
    <t xml:space="preserve">DESPESAS</t>
  </si>
  <si>
    <t xml:space="preserve">INICIAL</t>
  </si>
  <si>
    <t xml:space="preserve">ATUALIZADA</t>
  </si>
  <si>
    <t xml:space="preserve">No</t>
  </si>
  <si>
    <t xml:space="preserve">Até o</t>
  </si>
  <si>
    <t xml:space="preserve">Bimestre</t>
  </si>
  <si>
    <t xml:space="preserve">(d)</t>
  </si>
  <si>
    <t xml:space="preserve">(e)</t>
  </si>
  <si>
    <t xml:space="preserve">(f)</t>
  </si>
  <si>
    <t xml:space="preserve">(g) = (e-f)</t>
  </si>
  <si>
    <t xml:space="preserve">(h)</t>
  </si>
  <si>
    <t xml:space="preserve">(i) = (e-h)</t>
  </si>
  <si>
    <t xml:space="preserve">(j)</t>
  </si>
  <si>
    <t xml:space="preserve"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</si>
  <si>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</si>
  <si>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</si>
  <si>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</si>
  <si>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</si>
  <si>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r>
      <rPr>
        <sz val="10"/>
        <color rgb="FF000000"/>
        <rFont val="Times New Roman1"/>
        <family val="0"/>
        <charset val="1"/>
      </rPr>
      <t xml:space="preserve">Transferências a Municípios</t>
    </r>
    <r>
      <rPr>
        <vertAlign val="superscript"/>
        <sz val="10"/>
        <color rgb="FF000000"/>
        <rFont val="Arial"/>
        <family val="2"/>
        <charset val="1"/>
      </rPr>
      <t xml:space="preserve">2</t>
    </r>
  </si>
  <si>
    <r>
      <rPr>
        <sz val="10"/>
        <color rgb="FF000000"/>
        <rFont val="Times New Roman1"/>
        <family val="0"/>
        <charset val="1"/>
      </rPr>
      <t xml:space="preserve">Demais Despesas Correntes</t>
    </r>
    <r>
      <rPr>
        <vertAlign val="superscript"/>
        <sz val="10"/>
        <color rgb="FF000000"/>
        <rFont val="Arial"/>
        <family val="2"/>
        <charset val="1"/>
      </rPr>
      <t xml:space="preserve">2</t>
    </r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</si>
  <si>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</si>
  <si>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</si>
  <si>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</si>
  <si>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</si>
  <si>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</si>
  <si>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 xml:space="preserve">DESPESAS (INTRA-ORÇAMENTÁRIAS) (IX)</t>
  </si>
  <si>
    <t xml:space="preserve">SUBTOTAL DAS DESPESAS (X) = (VIII + IX)</t>
  </si>
  <si>
    <t xml:space="preserve"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</si>
  <si>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</si>
  <si>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</si>
  <si>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</si>
  <si>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</si>
  <si>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 xml:space="preserve">SUBTOTAL C/ REFINANCIAMENTO (XII) = (X + XI)</t>
  </si>
  <si>
    <t xml:space="preserve">SUPERÁVIT (XIII)</t>
  </si>
  <si>
    <t xml:space="preserve">TOTAL (XIV) = (XII + XIII)</t>
  </si>
  <si>
    <t xml:space="preserve">RESERVA DO RPPS</t>
  </si>
  <si>
    <t xml:space="preserve">FONTE: Sistema FIPLAN, Unidade Responsável: SEFAZ/SATE. Emissão: entre às 08h:24m do dia 31/01/2019 às 08h:26m do dia 04/02/2019.</t>
  </si>
  <si>
    <t xml:space="preserve">1 O déficit será apurado pela diferença entre a receita realizada e a despesa liquidada nos cinco primeiros bimestres e a despesa empenhada no último bimestre.</t>
  </si>
  <si>
    <t xml:space="preserve">2 Essa linha será apresentada somente no Demonstrativo aplicado aos Estados.</t>
  </si>
  <si>
    <t xml:space="preserve">RECEITAS INTRA-ORÇAMENTÁRIAS</t>
  </si>
  <si>
    <t xml:space="preserve">        IMPOSTOS, TAXAS E CONTRIBUIÇÕES DE MELHORIA</t>
  </si>
  <si>
    <t xml:space="preserve">            Delegação de Serviços Públicos Mediante Concessão, Permissão, Autorização ou Licença</t>
  </si>
  <si>
    <t xml:space="preserve">            Cessão de Direitos</t>
  </si>
  <si>
    <t xml:space="preserve">            Demais Receitas Patrimoniais</t>
  </si>
  <si>
    <t xml:space="preserve">            Resgate de Títulos do Tesouro       </t>
  </si>
  <si>
    <t xml:space="preserve">           Demais Receitas de Capital</t>
  </si>
  <si>
    <t xml:space="preserve">INSCRITAS EM RESTOS A PAGAR NÃO PROCESSADOS                          (k)</t>
  </si>
  <si>
    <t xml:space="preserve">DESPESAS INTRA-ORÇAMENTÁRIAS</t>
  </si>
  <si>
    <t xml:space="preserve">Até o
Bimestre</t>
  </si>
  <si>
    <t xml:space="preserve">    RESERVA DE CONTIGÊNCIA</t>
  </si>
  <si>
    <t xml:space="preserve">Tabela 2 - Demonstrativo da Execução das Despesas por Função/Subfunção</t>
  </si>
  <si>
    <t xml:space="preserve">DEMONSTRATIVO DA EXECUÇÃO DAS DESPESAS POR FUNÇÃO/SUBFUNÇÃO</t>
  </si>
  <si>
    <t xml:space="preserve">RREO - Anexo 2 (LRF, Art. 52, inciso II, alínea "c")</t>
  </si>
  <si>
    <r>
      <rPr>
        <b val="true"/>
        <sz val="10"/>
        <color rgb="FF000000"/>
        <rFont val="Times New Roman1"/>
        <family val="0"/>
        <charset val="1"/>
      </rPr>
      <t xml:space="preserve">INSCRITAS EM RESTOS A PAGAR NÃO PROCESSADOS</t>
    </r>
    <r>
      <rPr>
        <b val="true"/>
        <vertAlign val="superscript"/>
        <sz val="10"/>
        <color rgb="FF000000"/>
        <rFont val="Arial"/>
        <family val="2"/>
        <charset val="1"/>
      </rPr>
      <t xml:space="preserve">1</t>
    </r>
    <r>
      <rPr>
        <b val="true"/>
        <sz val="10"/>
        <color rgb="FF000000"/>
        <rFont val="Times New Roman1"/>
        <family val="0"/>
        <charset val="1"/>
      </rPr>
      <t xml:space="preserve"> (f)</t>
    </r>
  </si>
  <si>
    <t xml:space="preserve">FUNÇÃO/SUBFUNÇÃO</t>
  </si>
  <si>
    <t xml:space="preserve">(b/total b)</t>
  </si>
  <si>
    <t xml:space="preserve">(c) = (a-b)</t>
  </si>
  <si>
    <t xml:space="preserve">(d/total d)</t>
  </si>
  <si>
    <t xml:space="preserve">(e) = (a-d)</t>
  </si>
  <si>
    <t xml:space="preserve">DESPESAS (EXCETO INTRA-ORÇAMENTÁRIAS) (I)</t>
  </si>
  <si>
    <t xml:space="preserve">    LEGISLATIVA</t>
  </si>
  <si>
    <t xml:space="preserve">Ação Legislativa</t>
  </si>
  <si>
    <t xml:space="preserve">Controle Externo</t>
  </si>
  <si>
    <t xml:space="preserve">Demais Subfunções</t>
  </si>
  <si>
    <t xml:space="preserve">    JUDICIÁRIA</t>
  </si>
  <si>
    <t xml:space="preserve">Ação Judiciária</t>
  </si>
  <si>
    <t xml:space="preserve">Defesa do Interesse Público no Processo Judiciário</t>
  </si>
  <si>
    <t xml:space="preserve">    ESSENCIAL A JUSTIÇA</t>
  </si>
  <si>
    <t xml:space="preserve">Defesa da Ordem Jurídica</t>
  </si>
  <si>
    <t xml:space="preserve">Administração Geral</t>
  </si>
  <si>
    <t xml:space="preserve">Tecnologia da Informação</t>
  </si>
  <si>
    <t xml:space="preserve">    ADMINISTRAÇÃO</t>
  </si>
  <si>
    <t xml:space="preserve">Planejamento e Orçamento</t>
  </si>
  <si>
    <t xml:space="preserve">Administração Financeira</t>
  </si>
  <si>
    <t xml:space="preserve">Controle Interno</t>
  </si>
  <si>
    <t xml:space="preserve">Normatização e Fiscalização</t>
  </si>
  <si>
    <t xml:space="preserve">Ordenamento Territorial</t>
  </si>
  <si>
    <t xml:space="preserve">Formação de Recursos Humanos</t>
  </si>
  <si>
    <t xml:space="preserve">Administração de Receitas</t>
  </si>
  <si>
    <t xml:space="preserve">Administração de Concessões</t>
  </si>
  <si>
    <t xml:space="preserve">Comunicação Social</t>
  </si>
  <si>
    <t xml:space="preserve">    DEFESA NACIONAL</t>
  </si>
  <si>
    <t xml:space="preserve">Defesa Aérea</t>
  </si>
  <si>
    <t xml:space="preserve">Defesa Naval</t>
  </si>
  <si>
    <t xml:space="preserve">Defesa Terrestre</t>
  </si>
  <si>
    <t xml:space="preserve">    SEGURANÇA PÚBLICA</t>
  </si>
  <si>
    <t xml:space="preserve">Policiamento</t>
  </si>
  <si>
    <t xml:space="preserve">Defesa Civil</t>
  </si>
  <si>
    <t xml:space="preserve">Informação e Inteligência</t>
  </si>
  <si>
    <t xml:space="preserve">    RELAÇÕES EXTERIORES</t>
  </si>
  <si>
    <t xml:space="preserve">Relações Diplomáticas</t>
  </si>
  <si>
    <t xml:space="preserve">Cooperação Internacional</t>
  </si>
  <si>
    <t xml:space="preserve">    ASSISTÊNCIA SOCIAL</t>
  </si>
  <si>
    <t xml:space="preserve">Assistência ao Idoso</t>
  </si>
  <si>
    <t xml:space="preserve">Assistência ao Portador de Deficiência</t>
  </si>
  <si>
    <t xml:space="preserve">Assistência à Criança e ao Adolescente</t>
  </si>
  <si>
    <t xml:space="preserve">Assistência Comunitária</t>
  </si>
  <si>
    <t xml:space="preserve">    PREVIDÊNCIA SOCIAL</t>
  </si>
  <si>
    <t xml:space="preserve">Previdência Básica</t>
  </si>
  <si>
    <t xml:space="preserve">Previdência do Regime Estatutário</t>
  </si>
  <si>
    <t xml:space="preserve">Previdência Complementar</t>
  </si>
  <si>
    <t xml:space="preserve">Previdência Especial</t>
  </si>
  <si>
    <t xml:space="preserve">    SAÚDE</t>
  </si>
  <si>
    <t xml:space="preserve">Atenção Básica</t>
  </si>
  <si>
    <t xml:space="preserve">Assistência Hospitalar e Ambulatorial</t>
  </si>
  <si>
    <t xml:space="preserve">Suporte Profilático e Terapêutico</t>
  </si>
  <si>
    <t xml:space="preserve">Vigilância Sanitária</t>
  </si>
  <si>
    <t xml:space="preserve">Vigilância Epidemiológica</t>
  </si>
  <si>
    <t xml:space="preserve">Alimentação e Nutrição</t>
  </si>
  <si>
    <t xml:space="preserve">    TRABALHO</t>
  </si>
  <si>
    <t xml:space="preserve">Proteção e Benefícios ao Trabalhador</t>
  </si>
  <si>
    <t xml:space="preserve">Relações de Trabalho</t>
  </si>
  <si>
    <t xml:space="preserve">Empregabilidade</t>
  </si>
  <si>
    <t xml:space="preserve">Fomento ao Trabalho</t>
  </si>
  <si>
    <t xml:space="preserve">    EDUCAÇÃO</t>
  </si>
  <si>
    <t xml:space="preserve">Ensino Fundamental</t>
  </si>
  <si>
    <t xml:space="preserve">Ensino Médio</t>
  </si>
  <si>
    <t xml:space="preserve">Ensino Profissional</t>
  </si>
  <si>
    <t xml:space="preserve">Ensino Superior</t>
  </si>
  <si>
    <t xml:space="preserve">Educação Infantil</t>
  </si>
  <si>
    <t xml:space="preserve">Educação de Jovens e Adultos</t>
  </si>
  <si>
    <t xml:space="preserve">Educação Especial</t>
  </si>
  <si>
    <t xml:space="preserve">Educação Básica</t>
  </si>
  <si>
    <t xml:space="preserve">    CULTURA</t>
  </si>
  <si>
    <t xml:space="preserve">Patrimônio Histórico, Artístico e Arqueológico</t>
  </si>
  <si>
    <t xml:space="preserve">Difusão Cultural</t>
  </si>
  <si>
    <t xml:space="preserve">    DIREITOS DA CIDADANIA</t>
  </si>
  <si>
    <t xml:space="preserve">Custódia e Reintegração Social</t>
  </si>
  <si>
    <t xml:space="preserve">Direitos Individuais, Coletivos e Difusos</t>
  </si>
  <si>
    <t xml:space="preserve">Assistência aos Povos Indígenas</t>
  </si>
  <si>
    <t xml:space="preserve">    URBANISMO</t>
  </si>
  <si>
    <t xml:space="preserve">Infra-Estrutura Urbana</t>
  </si>
  <si>
    <t xml:space="preserve">Serviços Urbanos</t>
  </si>
  <si>
    <t xml:space="preserve">Transportes Coletivos Urbanos</t>
  </si>
  <si>
    <t xml:space="preserve">    HABITAÇÃO</t>
  </si>
  <si>
    <t xml:space="preserve">Habitação Rural</t>
  </si>
  <si>
    <t xml:space="preserve">Habitação Urbana</t>
  </si>
  <si>
    <t xml:space="preserve">    SANEAMENTO</t>
  </si>
  <si>
    <t xml:space="preserve">Saneamento Básico Rural</t>
  </si>
  <si>
    <t xml:space="preserve">Saneamento Básico Urbano</t>
  </si>
  <si>
    <t xml:space="preserve">    GESTÃO AMBIENTAL</t>
  </si>
  <si>
    <t xml:space="preserve">Preservação e Conservação Ambiental</t>
  </si>
  <si>
    <t xml:space="preserve">Controle Ambiental</t>
  </si>
  <si>
    <t xml:space="preserve">Recuperação de Áreas Degradadas</t>
  </si>
  <si>
    <t xml:space="preserve">Recursos Hídricos</t>
  </si>
  <si>
    <t xml:space="preserve">Meteorologia</t>
  </si>
  <si>
    <t xml:space="preserve">    CIÊNCIA E TECNOLOGIA</t>
  </si>
  <si>
    <t xml:space="preserve">Desenvolvimento Científico</t>
  </si>
  <si>
    <t xml:space="preserve">Desenvolvimento Tecnológico e Engenharia</t>
  </si>
  <si>
    <t xml:space="preserve">Difusão do Conhecimento Científico e Tecnológico</t>
  </si>
  <si>
    <t xml:space="preserve">    AGRICULTURA</t>
  </si>
  <si>
    <t xml:space="preserve">Abastecimento</t>
  </si>
  <si>
    <t xml:space="preserve">Extensão Rural</t>
  </si>
  <si>
    <t xml:space="preserve">Irrigação</t>
  </si>
  <si>
    <t xml:space="preserve">Promoção da Produção Agropecuária</t>
  </si>
  <si>
    <t xml:space="preserve">Defesa Agropecuária</t>
  </si>
  <si>
    <t xml:space="preserve">    ORGANIZAÇÃO AGRÁRIA</t>
  </si>
  <si>
    <t xml:space="preserve">Reforma Agrária</t>
  </si>
  <si>
    <t xml:space="preserve">Colonização</t>
  </si>
  <si>
    <t xml:space="preserve">    INDÚSTRIA</t>
  </si>
  <si>
    <t xml:space="preserve">Promoção Industrial</t>
  </si>
  <si>
    <t xml:space="preserve">Produção Industrial</t>
  </si>
  <si>
    <t xml:space="preserve">Mineração</t>
  </si>
  <si>
    <t xml:space="preserve">Propriedade Industrial</t>
  </si>
  <si>
    <t xml:space="preserve">Normalização e Qualidade</t>
  </si>
  <si>
    <t xml:space="preserve">    COMÉRCIO E SERVIÇOS</t>
  </si>
  <si>
    <t xml:space="preserve">Promoção Comercial</t>
  </si>
  <si>
    <t xml:space="preserve">Comercialização</t>
  </si>
  <si>
    <t xml:space="preserve">Comércio Exterior</t>
  </si>
  <si>
    <t xml:space="preserve">Serviços Financeiros</t>
  </si>
  <si>
    <t xml:space="preserve">Turismo</t>
  </si>
  <si>
    <t xml:space="preserve">    COMUNICAÇÕES</t>
  </si>
  <si>
    <t xml:space="preserve">Comunicações Postais</t>
  </si>
  <si>
    <t xml:space="preserve">Telecomunicações</t>
  </si>
  <si>
    <t xml:space="preserve">    ENERGIA</t>
  </si>
  <si>
    <t xml:space="preserve">Conservação de Energia</t>
  </si>
  <si>
    <t xml:space="preserve">Energia Elétrica</t>
  </si>
  <si>
    <t xml:space="preserve">Combustíveis Minerais</t>
  </si>
  <si>
    <t xml:space="preserve">Biocombustíveis</t>
  </si>
  <si>
    <t xml:space="preserve">    TRANSPORTE</t>
  </si>
  <si>
    <t xml:space="preserve">Transporte Áereo</t>
  </si>
  <si>
    <t xml:space="preserve">Transporte Rodoviário</t>
  </si>
  <si>
    <t xml:space="preserve">Transporte Ferroviário</t>
  </si>
  <si>
    <t xml:space="preserve">Transporte Hidroviário</t>
  </si>
  <si>
    <t xml:space="preserve">Transportes Especiais</t>
  </si>
  <si>
    <t xml:space="preserve">    DESPORTO E LAZER</t>
  </si>
  <si>
    <t xml:space="preserve">Desporto de Rendimento</t>
  </si>
  <si>
    <t xml:space="preserve">Desporto Comunitário</t>
  </si>
  <si>
    <t xml:space="preserve">Lazer</t>
  </si>
  <si>
    <t xml:space="preserve">    ENCARGOS ESPECIAIS</t>
  </si>
  <si>
    <t xml:space="preserve">Refinanciamento da Dívida Interna</t>
  </si>
  <si>
    <t xml:space="preserve">Refinanciamento da Dívida Externa</t>
  </si>
  <si>
    <t xml:space="preserve">Serviço da Dívida Interna</t>
  </si>
  <si>
    <t xml:space="preserve">Serviço da Dívida Externa</t>
  </si>
  <si>
    <t xml:space="preserve">Transferências</t>
  </si>
  <si>
    <t xml:space="preserve">Outros Encargos Especiais</t>
  </si>
  <si>
    <t xml:space="preserve">Transferências para a Educação Básica</t>
  </si>
  <si>
    <t xml:space="preserve">DESPESAS (INTRA-ORÇAMENTÁRIAS) (II)</t>
  </si>
  <si>
    <t xml:space="preserve">TOTAL (III) = (I + II)</t>
  </si>
  <si>
    <t xml:space="preserve">1 Essa coluna poderá ser apresentada somente no último bimestre</t>
  </si>
  <si>
    <t xml:space="preserve">FUNÇÃO/SUBFUNÇÃO - INTRA-ORÇAMENTÁRIAS</t>
  </si>
  <si>
    <t xml:space="preserve">DESPESAS INTRA-ORÇAMENTÁRIAS (II)</t>
  </si>
  <si>
    <t xml:space="preserve">Tabela 7.1 - Demonstrativo dos Restos a Pagar por Poder e Órgão - Estados</t>
  </si>
  <si>
    <t xml:space="preserve">DEMONSTRATIVO DOS RESTOS A PAGAR POR PODER E ÓRGÃO</t>
  </si>
  <si>
    <t xml:space="preserve">RREO - ANEXO 7 (LRF, art. 53, inciso V)</t>
  </si>
  <si>
    <t xml:space="preserve">RESTOS A PAGAR PROCESSADOS E NÃO PROCESSADOS LIQUIDADOS EM EXERCÍCIOS ANTERIORES</t>
  </si>
  <si>
    <t xml:space="preserve">RESTOS A PAGAR NÃO PROCESSADOS</t>
  </si>
  <si>
    <t xml:space="preserve">Inscritos</t>
  </si>
  <si>
    <t xml:space="preserve">Pagos</t>
  </si>
  <si>
    <t xml:space="preserve">Cancelados</t>
  </si>
  <si>
    <t xml:space="preserve">Saldo</t>
  </si>
  <si>
    <t xml:space="preserve">Liquidados</t>
  </si>
  <si>
    <t xml:space="preserve">Saldo Total    </t>
  </si>
  <si>
    <t xml:space="preserve">PODER/ÓRGÃO</t>
  </si>
  <si>
    <t xml:space="preserve">Em</t>
  </si>
  <si>
    <t xml:space="preserve">Em 31 de dezembro de 2017</t>
  </si>
  <si>
    <t xml:space="preserve">Em 31 de dezembro de  2017</t>
  </si>
  <si>
    <t xml:space="preserve">Exercícios</t>
  </si>
  <si>
    <t xml:space="preserve">Anteriores</t>
  </si>
  <si>
    <t xml:space="preserve">( a )</t>
  </si>
  <si>
    <t xml:space="preserve">( b )</t>
  </si>
  <si>
    <t xml:space="preserve">( c )</t>
  </si>
  <si>
    <t xml:space="preserve">( d )</t>
  </si>
  <si>
    <t xml:space="preserve">e = ( a + b) - ( c + d )</t>
  </si>
  <si>
    <t xml:space="preserve">( f )</t>
  </si>
  <si>
    <t xml:space="preserve">( g )</t>
  </si>
  <si>
    <t xml:space="preserve">( h )</t>
  </si>
  <si>
    <t xml:space="preserve">( i )</t>
  </si>
  <si>
    <t xml:space="preserve">( j )</t>
  </si>
  <si>
    <t xml:space="preserve">k = ( f + g ) - ( i + j )</t>
  </si>
  <si>
    <t xml:space="preserve">L = ( e + k )</t>
  </si>
  <si>
    <t xml:space="preserve">RESTOS A PAGAR (EXCETO INTRA-ORÇAMENTÁRIOS) (I)</t>
  </si>
  <si>
    <t xml:space="preserve">PODER EXECUTIVO</t>
  </si>
  <si>
    <t xml:space="preserve">PODER LEGISLATIVO</t>
  </si>
  <si>
    <t xml:space="preserve">    Assembléia Legislativa</t>
  </si>
  <si>
    <t xml:space="preserve">    Tribunal de Contas do Estado</t>
  </si>
  <si>
    <t xml:space="preserve">Tribunal de Contas dos Municipios</t>
  </si>
  <si>
    <t xml:space="preserve">PODER JUDICIÁRIO</t>
  </si>
  <si>
    <t xml:space="preserve">     Tribunal de Justiça</t>
  </si>
  <si>
    <t xml:space="preserve">     Tribunal de Justiça Militar</t>
  </si>
  <si>
    <t xml:space="preserve">MINISTÉRIO PÚBLICO</t>
  </si>
  <si>
    <t xml:space="preserve">DEFENSORIA PÚBLICA</t>
  </si>
  <si>
    <t xml:space="preserve">RESTOS A PAGAR (INTRA-ORÇAMENTÁRIOS) (II)</t>
  </si>
  <si>
    <t xml:space="preserve">FONTE: Sistema FIPLAN, Unidade Responsável: SEFAZ/SATE. Emissão: 04/02/2019 entre às 08h:22m e 08h:26m</t>
  </si>
  <si>
    <t xml:space="preserve">Tabela 14 - Demonstrativo Simplificado do Relatório Resumido da Execução Orçamentária</t>
  </si>
  <si>
    <t xml:space="preserve">DEMONSTRATIVO SIMPLIFICADO DO RELATÓRIO RESUMIDO DA EXECUÇÃO ORÇAMENTÁRIA</t>
  </si>
  <si>
    <t xml:space="preserve">RREO - Anexo XVIII (LRF, Art. 48)</t>
  </si>
  <si>
    <t xml:space="preserve">  Previsão Inicial</t>
  </si>
  <si>
    <t xml:space="preserve">  Previsão Atualizada</t>
  </si>
  <si>
    <t xml:space="preserve">  Receitas Realizadas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</si>
  <si>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</si>
  <si>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</si>
  <si>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</si>
  <si>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</si>
  <si>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</si>
  <si>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</si>
  <si>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</si>
  <si>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</si>
  <si>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</si>
  <si>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 xml:space="preserve">DESPESAS POR FUNÇÃO/SUBFUNÇÃO</t>
  </si>
  <si>
    <t xml:space="preserve">Despesas Empenhadas</t>
  </si>
  <si>
    <t xml:space="preserve">Despesas Liquidadas</t>
  </si>
  <si>
    <t xml:space="preserve">RECEITA CORRENTE LÍQUIDA - RCL</t>
  </si>
  <si>
    <r>
      <rPr>
        <sz val="8"/>
        <color rgb="FF000000"/>
        <rFont val="Times New Roman1"/>
        <family val="0"/>
        <charset val="1"/>
      </rPr>
      <t xml:space="preserve">Receita Corrente Líquida</t>
    </r>
    <r>
      <rPr>
        <vertAlign val="superscript"/>
        <sz val="10"/>
        <color rgb="FF000000"/>
        <rFont val="Arial"/>
        <family val="2"/>
        <charset val="1"/>
      </rPr>
      <t xml:space="preserve">1</t>
    </r>
  </si>
  <si>
    <t xml:space="preserve">RECEITAS E DESPESAS DO REGIME PRÓPRIO DE PREVIDÊNCIA DOS SERVIDORES</t>
  </si>
  <si>
    <t xml:space="preserve">Regime Próprio de Previdência dos Servidores - PLANO PREVIDENCIÁRIO</t>
  </si>
  <si>
    <t xml:space="preserve">    Receitas Previdenciárias Realizadas</t>
  </si>
  <si>
    <t xml:space="preserve">    Despesas Previdenciárias Liquidadas</t>
  </si>
  <si>
    <t xml:space="preserve">    Resultado Previdenciário</t>
  </si>
  <si>
    <t xml:space="preserve">Regime Próprio de Previdência dos Servidores - PLANO FINANCEIRO</t>
  </si>
  <si>
    <t xml:space="preserve">Meta Fixada no</t>
  </si>
  <si>
    <t xml:space="preserve">Resultado Apurado</t>
  </si>
  <si>
    <t xml:space="preserve">% em Relação à Meta</t>
  </si>
  <si>
    <t xml:space="preserve">RESULTADOS NOMINAL E PRIMÁRIO</t>
  </si>
  <si>
    <t xml:space="preserve">Anexo de Metas</t>
  </si>
  <si>
    <t xml:space="preserve">Fiscais da LDO</t>
  </si>
  <si>
    <t xml:space="preserve">Resultado Nominal</t>
  </si>
  <si>
    <t xml:space="preserve">Resultado Primário</t>
  </si>
  <si>
    <t xml:space="preserve">RESTOS A PAGAR POR PODER E MINISTÉRIO PÚBLICO</t>
  </si>
  <si>
    <t xml:space="preserve">Inscrição</t>
  </si>
  <si>
    <t xml:space="preserve">Cancelamento</t>
  </si>
  <si>
    <t xml:space="preserve">Pagamento</t>
  </si>
  <si>
    <t xml:space="preserve"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</si>
  <si>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</si>
  <si>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</si>
  <si>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</si>
  <si>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</si>
  <si>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</si>
  <si>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</si>
  <si>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</si>
  <si>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 xml:space="preserve">TOTAL</t>
  </si>
  <si>
    <t xml:space="preserve">Valor Apurado</t>
  </si>
  <si>
    <t xml:space="preserve">Limites Constitucionais Anuais</t>
  </si>
  <si>
    <t xml:space="preserve">DESPESAS COM MANUTENÇÃO E DESENVOLVIMENTO DO ENSINO</t>
  </si>
  <si>
    <t xml:space="preserve">% Mínimo a</t>
  </si>
  <si>
    <t xml:space="preserve">% Aplicado Até o Bimestre</t>
  </si>
  <si>
    <t xml:space="preserve">Aplicar no Exercício</t>
  </si>
  <si>
    <t xml:space="preserve">Mínimo Anual de &lt;18% / 25%&gt; das Receitas de Impostos na Manutenção e Desenvolvimento do Ensino</t>
  </si>
  <si>
    <t xml:space="preserve">Mínimo Anual de 60% do FUNDEB na Remuneração do Magistério com Ensino Fundamental e Médio</t>
  </si>
  <si>
    <t xml:space="preserve">Mínimo Anual de 60% do FUNDEB na Remuneração do Magistério com Educação Infantil e Ensino Fundamental</t>
  </si>
  <si>
    <t xml:space="preserve">Complementação da União ao FUNDEB</t>
  </si>
  <si>
    <t xml:space="preserve">RECEITAS DE OPERAÇÕES DE CRÉDITO E DESPESAS DE CAPITAL</t>
  </si>
  <si>
    <t xml:space="preserve">Valor Apurado Até o Bimestre</t>
  </si>
  <si>
    <t xml:space="preserve">Saldo não realizado</t>
  </si>
  <si>
    <t xml:space="preserve">Receita de Operação de Crédito</t>
  </si>
  <si>
    <t xml:space="preserve">Despesa de Capital Líquida</t>
  </si>
  <si>
    <t xml:space="preserve">PROJEÇÃO ATUARIAL DOS REGIMES DE PREVIDÊNCIA</t>
  </si>
  <si>
    <t xml:space="preserve">Exercício</t>
  </si>
  <si>
    <t xml:space="preserve">10º Exercício</t>
  </si>
  <si>
    <t xml:space="preserve">20º Exercício</t>
  </si>
  <si>
    <t xml:space="preserve">35º Exercício</t>
  </si>
  <si>
    <t xml:space="preserve">Plano Previdenciário</t>
  </si>
  <si>
    <t xml:space="preserve">    Receitas Previdenciárias</t>
  </si>
  <si>
    <t xml:space="preserve">    Despesas Previdenciárias</t>
  </si>
  <si>
    <t xml:space="preserve">Plano Financeiro</t>
  </si>
  <si>
    <t xml:space="preserve">RECEITA DA ALIENAÇÃO DE ATIVOS E APLICAÇÃO DOS RECURSOS</t>
  </si>
  <si>
    <t xml:space="preserve">Saldo a Realizar</t>
  </si>
  <si>
    <t xml:space="preserve">Receita de Capital Resultante da Alienação de Ativos</t>
  </si>
  <si>
    <t xml:space="preserve">Aplicação dos Recursos da Alienação de Ativos</t>
  </si>
  <si>
    <t xml:space="preserve">Valor apurado</t>
  </si>
  <si>
    <t xml:space="preserve">Limite Constitucional Anual</t>
  </si>
  <si>
    <t xml:space="preserve">DESPESAS COM AÇÕES E SERVIÇOS PÚBLICOS DE SAÚDE</t>
  </si>
  <si>
    <t xml:space="preserve">Despesas com Ações e Serviços Públicos de Saúde executadas com recursos de impostos</t>
  </si>
  <si>
    <t xml:space="preserve">DESPESAS DE CARÁTER CONTINUADO DERIVADAS DE  PPP</t>
  </si>
  <si>
    <t xml:space="preserve">Valor Apurado no Exercício Corrente</t>
  </si>
  <si>
    <t xml:space="preserve">Total das Despesas / RCL (%)</t>
  </si>
  <si>
    <t xml:space="preserve">NOTA 1: Foi publicado no Diário Oficial do Estado de MT, do dia 29/01/2019 página 27, o valor de R$ 15.220.689.680,29 como Receita Corrente Líquida e o valor de R$ 15.217.036.833,29 como Receita Corrente Líquida Ajustada.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</si>
</sst>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@"/>
    <numFmt numFmtId="166" formatCode="#,##0.0\ ;\(#,##0.0\)"/>
    <numFmt numFmtId="167" formatCode="&quot;R$ &quot;#,##0.00\ ;[RED]&quot;(R$ &quot;#,##0.00\)"/>
    <numFmt numFmtId="168" formatCode="#,##0;\-#,##0"/>
    <numFmt numFmtId="169" formatCode="#,##0.00"/>
    <numFmt numFmtId="170" formatCode="0.00%"/>
    <numFmt numFmtId="171" formatCode="#,##0.00;\(#,##0.00\)"/>
    <numFmt numFmtId="172" formatCode="#,##0.00\ ;\-#,##0.00\ ;\-00\ ;@\ "/>
    <numFmt numFmtId="173" formatCode="#,##0.00\ ;\-#,##0.00\ ;\-#\ ;@\ "/>
    <numFmt numFmtId="174" formatCode="0.00"/>
    <numFmt numFmtId="175" formatCode="#,##0.00;[RED]\-#,##0.00"/>
    <numFmt numFmtId="176" formatCode="0%"/>
  </numFmts>
  <fonts count="20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1"/>
      <family val="0"/>
      <charset val="1"/>
    </font>
    <font>
      <b val="true"/>
      <sz val="12"/>
      <color rgb="FF000000"/>
      <name val="Times New Roman1"/>
      <family val="0"/>
      <charset val="1"/>
    </font>
    <font>
      <b val="true"/>
      <sz val="10"/>
      <color rgb="FF000000"/>
      <name val="Times New Roman1"/>
      <family val="0"/>
      <charset val="1"/>
    </font>
    <font>
      <b val="true"/>
      <u val="single"/>
      <sz val="10"/>
      <color rgb="FF000000"/>
      <name val="Times New Roman1"/>
      <family val="0"/>
      <charset val="1"/>
    </font>
    <font>
      <sz val="10"/>
      <color rgb="FFFF0000"/>
      <name val="Times New Roman1"/>
      <family val="0"/>
      <charset val="1"/>
    </font>
    <font>
      <vertAlign val="superscript"/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 val="true"/>
      <vertAlign val="superscript"/>
      <sz val="10"/>
      <color rgb="FF000000"/>
      <name val="Arial"/>
      <family val="2"/>
      <charset val="1"/>
    </font>
    <font>
      <b val="true"/>
      <strike val="true"/>
      <sz val="10"/>
      <color rgb="FFFF0000"/>
      <name val="Times New Roman1"/>
      <family val="0"/>
      <charset val="1"/>
    </font>
    <font>
      <sz val="10"/>
      <name val="Times New Roman1"/>
      <family val="0"/>
      <charset val="1"/>
    </font>
    <font>
      <sz val="8"/>
      <name val="Times New Roman1"/>
      <family val="0"/>
      <charset val="1"/>
    </font>
    <font>
      <sz val="8"/>
      <color rgb="FF000000"/>
      <name val="Times New Roman1"/>
      <family val="0"/>
      <charset val="1"/>
    </font>
    <font>
      <b val="true"/>
      <sz val="10"/>
      <name val="Times New Roman1"/>
      <family val="0"/>
      <charset val="1"/>
    </font>
    <font>
      <sz val="10"/>
      <name val="Times New Roman"/>
      <family val="1"/>
      <charset val="1"/>
    </font>
    <font>
      <b val="true"/>
      <sz val="8"/>
      <color rgb="FF000000"/>
      <name val="Times New Roman1"/>
      <family val="0"/>
      <charset val="1"/>
    </font>
    <font>
      <sz val="8"/>
      <color rgb="FFFF0000"/>
      <name val="Times New Roman1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807E00"/>
        <bgColor rgb="FF80808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3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justify" vertical="top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9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70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4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2" xfId="1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4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bottom" textRotation="0" wrapText="false" indent="15" shrinkToFit="false"/>
      <protection locked="true" hidden="false"/>
    </xf>
    <xf numFmtId="169" fontId="1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9" fontId="4" fillId="3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0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13" shrinkToFit="false"/>
      <protection locked="true" hidden="false"/>
    </xf>
    <xf numFmtId="169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0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13" shrinkToFit="false"/>
      <protection locked="true" hidden="false"/>
    </xf>
    <xf numFmtId="169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5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3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3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5" fontId="4" fillId="0" borderId="0" xfId="0" applyFont="true" applyBorder="false" applyAlignment="true" applyProtection="true">
      <alignment horizontal="left" vertical="bottom" textRotation="0" wrapText="false" indent="13" shrinkToFit="false"/>
      <protection locked="true" hidden="false"/>
    </xf>
    <xf numFmtId="175" fontId="6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5" fontId="6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5" fontId="16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3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3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8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7E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2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3.xml"/>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14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8" activeCellId="0" sqref="A8"/>
    </sheetView>
  </sheetViews>
  <sheetFormatPr defaultRowHeight="11.25" zeroHeight="false" outlineLevelRow="0" outlineLevelCol="0"/>
  <cols>
    <col collapsed="false" customWidth="true" hidden="false" outlineLevel="0" max="1" min="1" style="1" width="59.29"/>
    <col collapsed="false" customWidth="true" hidden="false" outlineLevel="0" max="2" min="2" style="1" width="15.57"/>
    <col collapsed="false" customWidth="true" hidden="false" outlineLevel="0" max="3" min="3" style="1" width="16.48"/>
    <col collapsed="false" customWidth="true" hidden="false" outlineLevel="0" max="4" min="4" style="1" width="17.19"/>
    <col collapsed="false" customWidth="true" hidden="false" outlineLevel="0" max="6" min="5" style="1" width="15.57"/>
    <col collapsed="false" customWidth="true" hidden="false" outlineLevel="0" max="7" min="7" style="1" width="16.67"/>
    <col collapsed="false" customWidth="true" hidden="false" outlineLevel="0" max="8" min="8" style="1" width="16.48"/>
    <col collapsed="false" customWidth="true" hidden="false" outlineLevel="0" max="9" min="9" style="1" width="15.57"/>
    <col collapsed="false" customWidth="true" hidden="false" outlineLevel="0" max="10" min="10" style="1" width="15.95"/>
    <col collapsed="false" customWidth="true" hidden="false" outlineLevel="0" max="11" min="11" style="1" width="11.71"/>
    <col collapsed="false" customWidth="true" hidden="false" outlineLevel="0" max="12" min="12" style="1" width="16.64"/>
    <col collapsed="false" customWidth="true" hidden="false" outlineLevel="0" max="13" min="13" style="1" width="16"/>
    <col collapsed="false" customWidth="true" hidden="false" outlineLevel="0" max="14" min="14" style="1" width="18.58"/>
    <col collapsed="false" customWidth="true" hidden="false" outlineLevel="0" max="15" min="15" style="1" width="6.57"/>
    <col collapsed="false" customWidth="true" hidden="false" outlineLevel="0" max="17" min="16" style="1" width="15.42"/>
    <col collapsed="false" customWidth="true" hidden="false" outlineLevel="0" max="18" min="18" style="1" width="22.01"/>
    <col collapsed="false" customWidth="true" hidden="false" outlineLevel="0" max="19" min="19" style="1" width="13.43"/>
    <col collapsed="false" customWidth="true" hidden="false" outlineLevel="0" max="1025" min="20" style="1" width="9.13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11.25" hidden="false" customHeight="true" outlineLevel="0" collapsed="false">
      <c r="A2" s="3"/>
    </row>
    <row r="3" customFormat="false" ht="12.75" hidden="false" customHeight="false" outlineLevel="0" collapsed="false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customFormat="false" ht="12.75" hidden="false" customHeight="false" outlineLevel="0" collapsed="false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customFormat="false" ht="12.75" hidden="false" customHeight="false" outlineLevel="0" collapsed="false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customFormat="false" ht="12.75" hidden="false" customHeight="false" outlineLevel="0" collapsed="false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customFormat="false" ht="12.75" hidden="false" customHeight="false" outlineLevel="0" collapsed="false">
      <c r="A7" s="5" t="s">
        <v>5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customFormat="false" ht="11.2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8"/>
      <c r="J8" s="8"/>
      <c r="K8" s="8"/>
    </row>
    <row r="9" customFormat="false" ht="11.25" hidden="false" customHeight="true" outlineLevel="0" collapsed="false">
      <c r="A9" s="9" t="s">
        <v>6</v>
      </c>
      <c r="E9" s="10"/>
      <c r="H9" s="11"/>
      <c r="I9" s="8"/>
      <c r="J9" s="12"/>
      <c r="L9" s="12" t="s">
        <v>7</v>
      </c>
    </row>
    <row r="10" customFormat="false" ht="11.25" hidden="false" customHeight="true" outlineLevel="0" collapsed="false">
      <c r="A10" s="13"/>
      <c r="B10" s="14" t="s">
        <v>8</v>
      </c>
      <c r="C10" s="14"/>
      <c r="D10" s="14" t="s">
        <v>9</v>
      </c>
      <c r="E10" s="14"/>
      <c r="F10" s="15" t="s">
        <v>10</v>
      </c>
      <c r="G10" s="15"/>
      <c r="H10" s="15"/>
      <c r="I10" s="15"/>
      <c r="J10" s="15"/>
      <c r="K10" s="15"/>
      <c r="L10" s="16" t="s">
        <v>11</v>
      </c>
    </row>
    <row r="11" customFormat="false" ht="12.75" hidden="false" customHeight="true" outlineLevel="0" collapsed="false">
      <c r="A11" s="17" t="s">
        <v>12</v>
      </c>
      <c r="B11" s="14"/>
      <c r="C11" s="14"/>
      <c r="D11" s="14"/>
      <c r="E11" s="14"/>
      <c r="F11" s="16" t="s">
        <v>13</v>
      </c>
      <c r="G11" s="16"/>
      <c r="H11" s="18" t="s">
        <v>14</v>
      </c>
      <c r="I11" s="16" t="s">
        <v>15</v>
      </c>
      <c r="J11" s="16"/>
      <c r="K11" s="19" t="s">
        <v>14</v>
      </c>
      <c r="L11" s="20"/>
    </row>
    <row r="12" customFormat="false" ht="11.25" hidden="false" customHeight="true" outlineLevel="0" collapsed="false">
      <c r="A12" s="21"/>
      <c r="B12" s="22"/>
      <c r="C12" s="23"/>
      <c r="D12" s="24" t="s">
        <v>16</v>
      </c>
      <c r="E12" s="24"/>
      <c r="F12" s="24" t="s">
        <v>17</v>
      </c>
      <c r="G12" s="24"/>
      <c r="H12" s="25" t="s">
        <v>18</v>
      </c>
      <c r="I12" s="24" t="s">
        <v>19</v>
      </c>
      <c r="J12" s="24"/>
      <c r="K12" s="26" t="s">
        <v>20</v>
      </c>
      <c r="L12" s="24" t="s">
        <v>21</v>
      </c>
    </row>
    <row r="13" customFormat="false" ht="14.05" hidden="false" customHeight="false" outlineLevel="0" collapsed="false">
      <c r="A13" s="27" t="s">
        <v>22</v>
      </c>
      <c r="B13" s="28"/>
      <c r="C13" s="29" t="n">
        <f aca="false">SUM(C14,C54,C55,C78)</f>
        <v>442414186.23</v>
      </c>
      <c r="D13" s="30"/>
      <c r="E13" s="29" t="n">
        <f aca="false">SUM(E14,E54,E55,E78)</f>
        <v>442414186.23</v>
      </c>
      <c r="F13" s="30"/>
      <c r="G13" s="29" t="n">
        <f aca="false">SUM(G14,G54,G55,G78)</f>
        <v>62132463.09</v>
      </c>
      <c r="H13" s="31" t="n">
        <f aca="false">IF(AND(G13="",E13=""),"",IF(AND(G13&gt;0,E13&gt;0),G13/E13,0))</f>
        <v>0.140439581333178</v>
      </c>
      <c r="I13" s="32"/>
      <c r="J13" s="29" t="n">
        <f aca="false">SUM(J14,J54,J55,J78)</f>
        <v>393388952.36</v>
      </c>
      <c r="K13" s="31" t="n">
        <f aca="false">IF(AND(J13="",E13=""),"",IF(AND(J13&gt;0,E13&gt;0),J13/E13,0))</f>
        <v>0.889187021131115</v>
      </c>
      <c r="L13" s="33" t="n">
        <f aca="false">E13-J13</f>
        <v>49025233.87</v>
      </c>
    </row>
    <row r="14" customFormat="false" ht="12.8" hidden="false" customHeight="false" outlineLevel="0" collapsed="false">
      <c r="A14" s="34" t="s">
        <v>23</v>
      </c>
      <c r="B14" s="28"/>
      <c r="C14" s="35" t="n">
        <f aca="false">SUM(C15,C19,C24,C32,C33,C34,C40,C49)</f>
        <v>31820196.5</v>
      </c>
      <c r="D14" s="36"/>
      <c r="E14" s="35" t="n">
        <f aca="false">SUM(E15,E19,E24,E32,E33,E34,E40,E49)</f>
        <v>31820196.5</v>
      </c>
      <c r="F14" s="36"/>
      <c r="G14" s="35" t="n">
        <f aca="false">SUM(G15,G19,G24,G32,G33,G34,G40,G49)</f>
        <v>5173325.15</v>
      </c>
      <c r="H14" s="37" t="n">
        <f aca="false">IF(AND(G14="",E14=""),"",IF(AND(G14&gt;0,E14&gt;0),G14/E14,0))</f>
        <v>0.162579924671427</v>
      </c>
      <c r="I14" s="38"/>
      <c r="J14" s="35" t="n">
        <f aca="false">SUM(J15,J19,J24,J32,J33,J34,J40,J49)</f>
        <v>23557928.81</v>
      </c>
      <c r="K14" s="37" t="n">
        <f aca="false">IF(AND(J14="",E14=""),"",IF(AND(J14&gt;0,E14&gt;0),J14/E14,0))</f>
        <v>0.740345170715712</v>
      </c>
      <c r="L14" s="33" t="n">
        <f aca="false">E14-J14</f>
        <v>8262267.69</v>
      </c>
    </row>
    <row r="15" customFormat="false" ht="12.8" hidden="true" customHeight="false" outlineLevel="0" collapsed="false">
      <c r="A15" s="34" t="s">
        <v>24</v>
      </c>
      <c r="B15" s="28"/>
      <c r="C15" s="35" t="n">
        <f aca="false">SUM(C16:C18)</f>
        <v>0</v>
      </c>
      <c r="D15" s="36"/>
      <c r="E15" s="35" t="n">
        <f aca="false">SUM(E16:E18)</f>
        <v>0</v>
      </c>
      <c r="F15" s="36"/>
      <c r="G15" s="35" t="n">
        <f aca="false">SUM(G16:G18)</f>
        <v>0</v>
      </c>
      <c r="H15" s="37" t="n">
        <f aca="false">IF(AND(G15="",E15=""),"",IF(AND(G15&gt;0,E15&gt;0),G15/E15,0))</f>
        <v>0</v>
      </c>
      <c r="I15" s="38"/>
      <c r="J15" s="35" t="n">
        <f aca="false">SUM(J16:J18)</f>
        <v>0</v>
      </c>
      <c r="K15" s="37" t="n">
        <f aca="false">IF(AND(J15="",E15=""),"",IF(AND(J15&gt;0,E15&gt;0),J15/E15,0))</f>
        <v>0</v>
      </c>
      <c r="L15" s="33" t="n">
        <f aca="false">E15-J15</f>
        <v>0</v>
      </c>
    </row>
    <row r="16" customFormat="false" ht="12.8" hidden="true" customHeight="false" outlineLevel="0" collapsed="false">
      <c r="A16" s="34" t="s">
        <v>25</v>
      </c>
      <c r="B16" s="28"/>
      <c r="C16" s="35"/>
      <c r="D16" s="36"/>
      <c r="E16" s="35"/>
      <c r="F16" s="36"/>
      <c r="G16" s="35"/>
      <c r="H16" s="37" t="str">
        <f aca="false">IF(AND(G16="",E16=""),"",IF(AND(G16&gt;0,E16&gt;0),G16/E16,0))</f>
        <v/>
      </c>
      <c r="I16" s="38"/>
      <c r="J16" s="35"/>
      <c r="K16" s="37" t="str">
        <f aca="false">IF(AND(J16="",E16=""),"",IF(AND(J16&gt;0,E16&gt;0),J16/E16,0))</f>
        <v/>
      </c>
      <c r="L16" s="33" t="n">
        <f aca="false">E16-J16</f>
        <v>0</v>
      </c>
    </row>
    <row r="17" customFormat="false" ht="12.8" hidden="true" customHeight="false" outlineLevel="0" collapsed="false">
      <c r="A17" s="34" t="s">
        <v>26</v>
      </c>
      <c r="B17" s="28"/>
      <c r="C17" s="35"/>
      <c r="D17" s="36"/>
      <c r="E17" s="35"/>
      <c r="F17" s="36"/>
      <c r="G17" s="35"/>
      <c r="H17" s="37" t="str">
        <f aca="false">IF(AND(G17="",E17=""),"",IF(AND(G17&gt;0,E17&gt;0),G17/E17,0))</f>
        <v/>
      </c>
      <c r="I17" s="38"/>
      <c r="J17" s="35"/>
      <c r="K17" s="37" t="str">
        <f aca="false">IF(AND(J17="",E17=""),"",IF(AND(J17&gt;0,E17&gt;0),J17/E17,0))</f>
        <v/>
      </c>
      <c r="L17" s="33" t="n">
        <f aca="false">E17-J17</f>
        <v>0</v>
      </c>
    </row>
    <row r="18" customFormat="false" ht="12.8" hidden="true" customHeight="false" outlineLevel="0" collapsed="false">
      <c r="A18" s="34" t="s">
        <v>27</v>
      </c>
      <c r="B18" s="28"/>
      <c r="C18" s="35"/>
      <c r="D18" s="36"/>
      <c r="E18" s="35"/>
      <c r="F18" s="36"/>
      <c r="G18" s="35"/>
      <c r="H18" s="37" t="str">
        <f aca="false">IF(AND(G18="",E18=""),"",IF(AND(G18&gt;0,E18&gt;0),G18/E18,0))</f>
        <v/>
      </c>
      <c r="I18" s="38"/>
      <c r="J18" s="35"/>
      <c r="K18" s="37" t="str">
        <f aca="false">IF(AND(J18="",E18=""),"",IF(AND(J18&gt;0,E18&gt;0),J18/E18,0))</f>
        <v/>
      </c>
      <c r="L18" s="33" t="n">
        <f aca="false">E18-J18</f>
        <v>0</v>
      </c>
    </row>
    <row r="19" customFormat="false" ht="12.8" hidden="false" customHeight="false" outlineLevel="0" collapsed="false">
      <c r="A19" s="34" t="s">
        <v>28</v>
      </c>
      <c r="B19" s="28"/>
      <c r="C19" s="35" t="n">
        <f aca="false">SUM(C20:C23)</f>
        <v>17061510.95</v>
      </c>
      <c r="D19" s="36"/>
      <c r="E19" s="35" t="n">
        <f aca="false">SUM(E20:E23)</f>
        <v>17061510.95</v>
      </c>
      <c r="F19" s="36"/>
      <c r="G19" s="35" t="n">
        <f aca="false">SUM(G20:G23)</f>
        <v>4165094.39</v>
      </c>
      <c r="H19" s="37" t="n">
        <f aca="false">IF(AND(G19="",E19=""),"",IF(AND(G19&gt;0,E19&gt;0),G19/E19,0))</f>
        <v>0.244122246980711</v>
      </c>
      <c r="I19" s="38"/>
      <c r="J19" s="35" t="n">
        <f aca="false">SUM(J20:J23)</f>
        <v>18135010.63</v>
      </c>
      <c r="K19" s="37" t="n">
        <f aca="false">IF(AND(J19="",E19=""),"",IF(AND(J19&gt;0,E19&gt;0),J19/E19,0))</f>
        <v>1.06291937936482</v>
      </c>
      <c r="L19" s="33" t="n">
        <f aca="false">E19-J19</f>
        <v>-1073499.68</v>
      </c>
    </row>
    <row r="20" customFormat="false" ht="12.8" hidden="false" customHeight="false" outlineLevel="0" collapsed="false">
      <c r="A20" s="34" t="s">
        <v>29</v>
      </c>
      <c r="B20" s="28"/>
      <c r="C20" s="35" t="n">
        <v>17061510.95</v>
      </c>
      <c r="D20" s="36"/>
      <c r="E20" s="35" t="n">
        <v>17061510.95</v>
      </c>
      <c r="F20" s="36"/>
      <c r="G20" s="39" t="n">
        <f aca="false">1390860.59+2774233.8</f>
        <v>4165094.39</v>
      </c>
      <c r="H20" s="37" t="n">
        <f aca="false">IF(AND(G20="",E20=""),"",IF(AND(G20&gt;0,E20&gt;0),G20/E20,0))</f>
        <v>0.244122246980711</v>
      </c>
      <c r="I20" s="38"/>
      <c r="J20" s="40" t="n">
        <v>18135010.63</v>
      </c>
      <c r="K20" s="37" t="n">
        <f aca="false">IF(AND(J20="",E20=""),"",IF(AND(J20&gt;0,E20&gt;0),J20/E20,0))</f>
        <v>1.06291937936482</v>
      </c>
      <c r="L20" s="33" t="n">
        <f aca="false">E20-J20</f>
        <v>-1073499.68</v>
      </c>
    </row>
    <row r="21" customFormat="false" ht="12.8" hidden="true" customHeight="false" outlineLevel="0" collapsed="false">
      <c r="A21" s="34" t="s">
        <v>30</v>
      </c>
      <c r="B21" s="28"/>
      <c r="C21" s="35"/>
      <c r="D21" s="36"/>
      <c r="E21" s="35"/>
      <c r="F21" s="36"/>
      <c r="G21" s="35"/>
      <c r="H21" s="37" t="str">
        <f aca="false">IF(AND(G21="",E21=""),"",IF(AND(G21&gt;0,E21&gt;0),G21/E21,0))</f>
        <v/>
      </c>
      <c r="I21" s="38"/>
      <c r="J21" s="35"/>
      <c r="K21" s="37" t="str">
        <f aca="false">IF(AND(J21="",E21=""),"",IF(AND(J21&gt;0,E21&gt;0),J21/E21,0))</f>
        <v/>
      </c>
      <c r="L21" s="33" t="n">
        <f aca="false">E21-J21</f>
        <v>0</v>
      </c>
    </row>
    <row r="22" customFormat="false" ht="26.25" hidden="true" customHeight="false" outlineLevel="0" collapsed="false">
      <c r="A22" s="41" t="s">
        <v>31</v>
      </c>
      <c r="B22" s="28"/>
      <c r="C22" s="35"/>
      <c r="D22" s="36"/>
      <c r="E22" s="35"/>
      <c r="F22" s="36"/>
      <c r="G22" s="35"/>
      <c r="H22" s="37" t="str">
        <f aca="false">IF(AND(G22="",E22=""),"",IF(AND(G22&gt;0,E22&gt;0),G22/E22,0))</f>
        <v/>
      </c>
      <c r="I22" s="38"/>
      <c r="J22" s="35"/>
      <c r="K22" s="37" t="str">
        <f aca="false">IF(AND(J22="",E22=""),"",IF(AND(J22&gt;0,E22&gt;0),J22/E22,0))</f>
        <v/>
      </c>
      <c r="L22" s="33" t="n">
        <f aca="false">E22-J22</f>
        <v>0</v>
      </c>
    </row>
    <row r="23" customFormat="false" ht="26.25" hidden="true" customHeight="false" outlineLevel="0" collapsed="false">
      <c r="A23" s="41" t="s">
        <v>32</v>
      </c>
      <c r="B23" s="28"/>
      <c r="C23" s="35"/>
      <c r="D23" s="36"/>
      <c r="E23" s="35"/>
      <c r="F23" s="36"/>
      <c r="G23" s="35"/>
      <c r="H23" s="37" t="str">
        <f aca="false">IF(AND(G23="",E23=""),"",IF(AND(G23&gt;0,E23&gt;0),G23/E23,0))</f>
        <v/>
      </c>
      <c r="I23" s="38"/>
      <c r="J23" s="35"/>
      <c r="K23" s="37" t="str">
        <f aca="false">IF(AND(J23="",E23=""),"",IF(AND(J23&gt;0,E23&gt;0),J23/E23,0))</f>
        <v/>
      </c>
      <c r="L23" s="33" t="n">
        <f aca="false">E23-J23</f>
        <v>0</v>
      </c>
    </row>
    <row r="24" customFormat="false" ht="12.8" hidden="false" customHeight="false" outlineLevel="0" collapsed="false">
      <c r="A24" s="34" t="s">
        <v>33</v>
      </c>
      <c r="B24" s="28"/>
      <c r="C24" s="35" t="n">
        <f aca="false">SUM(C25:C31)</f>
        <v>14758685.55</v>
      </c>
      <c r="D24" s="36"/>
      <c r="E24" s="35" t="n">
        <f aca="false">SUM(E25:E31)</f>
        <v>14758685.55</v>
      </c>
      <c r="F24" s="36"/>
      <c r="G24" s="35" t="n">
        <f aca="false">SUM(G25:G31)</f>
        <v>968815.16</v>
      </c>
      <c r="H24" s="37" t="n">
        <f aca="false">IF(AND(G24="",E24=""),"",IF(AND(G24&gt;0,E24&gt;0),G24/E24,0))</f>
        <v>0.0656437293631478</v>
      </c>
      <c r="I24" s="38"/>
      <c r="J24" s="35" t="n">
        <f aca="false">SUM(J25:J31)</f>
        <v>5164791.46</v>
      </c>
      <c r="K24" s="37" t="n">
        <f aca="false">IF(AND(J24="",E24=""),"",IF(AND(J24&gt;0,E24&gt;0),J24/E24,0))</f>
        <v>0.34994928528713</v>
      </c>
      <c r="L24" s="33" t="n">
        <f aca="false">E24-J24</f>
        <v>9593894.09</v>
      </c>
    </row>
    <row r="25" customFormat="false" ht="12.8" hidden="true" customHeight="false" outlineLevel="0" collapsed="false">
      <c r="A25" s="34" t="s">
        <v>34</v>
      </c>
      <c r="B25" s="28"/>
      <c r="C25" s="35"/>
      <c r="D25" s="36"/>
      <c r="E25" s="35"/>
      <c r="F25" s="36"/>
      <c r="G25" s="35"/>
      <c r="H25" s="37" t="str">
        <f aca="false">IF(AND(G25="",E25=""),"",IF(AND(G25&gt;0,E25&gt;0),G25/E25,0))</f>
        <v/>
      </c>
      <c r="I25" s="38"/>
      <c r="J25" s="35"/>
      <c r="K25" s="37" t="str">
        <f aca="false">IF(AND(J25="",E25=""),"",IF(AND(J25&gt;0,E25&gt;0),J25/E25,0))</f>
        <v/>
      </c>
      <c r="L25" s="33" t="n">
        <f aca="false">E25-J25</f>
        <v>0</v>
      </c>
    </row>
    <row r="26" customFormat="false" ht="12.8" hidden="false" customHeight="false" outlineLevel="0" collapsed="false">
      <c r="A26" s="34" t="s">
        <v>35</v>
      </c>
      <c r="B26" s="28"/>
      <c r="C26" s="35" t="n">
        <v>14758685.55</v>
      </c>
      <c r="D26" s="36"/>
      <c r="E26" s="35" t="n">
        <v>14758685.55</v>
      </c>
      <c r="F26" s="36"/>
      <c r="G26" s="39" t="n">
        <f aca="false">499545.49+469269.67</f>
        <v>968815.16</v>
      </c>
      <c r="H26" s="37" t="n">
        <f aca="false">IF(AND(G26="",E26=""),"",IF(AND(G26&gt;0,E26&gt;0),G26/E26,0))</f>
        <v>0.0656437293631478</v>
      </c>
      <c r="I26" s="38"/>
      <c r="J26" s="40" t="n">
        <v>5164791.46</v>
      </c>
      <c r="K26" s="37" t="n">
        <f aca="false">IF(AND(J26="",E26=""),"",IF(AND(J26&gt;0,E26&gt;0),J26/E26,0))</f>
        <v>0.34994928528713</v>
      </c>
      <c r="L26" s="33" t="n">
        <f aca="false">E26-J26</f>
        <v>9593894.09</v>
      </c>
    </row>
    <row r="27" customFormat="false" ht="26.25" hidden="true" customHeight="false" outlineLevel="0" collapsed="false">
      <c r="A27" s="41" t="s">
        <v>36</v>
      </c>
      <c r="B27" s="28"/>
      <c r="C27" s="35"/>
      <c r="D27" s="36"/>
      <c r="E27" s="35"/>
      <c r="F27" s="36"/>
      <c r="G27" s="35"/>
      <c r="H27" s="37" t="str">
        <f aca="false">IF(AND(G27="",E27=""),"",IF(AND(G27&gt;0,E27&gt;0),G27/E27,0))</f>
        <v/>
      </c>
      <c r="I27" s="38"/>
      <c r="J27" s="35"/>
      <c r="K27" s="37" t="str">
        <f aca="false">IF(AND(J27="",E27=""),"",IF(AND(J27&gt;0,E27&gt;0),J27/E27,0))</f>
        <v/>
      </c>
      <c r="L27" s="33" t="n">
        <f aca="false">E27-J27</f>
        <v>0</v>
      </c>
    </row>
    <row r="28" customFormat="false" ht="12.8" hidden="true" customHeight="false" outlineLevel="0" collapsed="false">
      <c r="A28" s="34" t="s">
        <v>37</v>
      </c>
      <c r="B28" s="28"/>
      <c r="C28" s="35"/>
      <c r="D28" s="36"/>
      <c r="E28" s="35"/>
      <c r="F28" s="36"/>
      <c r="G28" s="35"/>
      <c r="H28" s="37" t="str">
        <f aca="false">IF(AND(G28="",E28=""),"",IF(AND(G28&gt;0,E28&gt;0),G28/E28,0))</f>
        <v/>
      </c>
      <c r="I28" s="38"/>
      <c r="J28" s="35"/>
      <c r="K28" s="37" t="str">
        <f aca="false">IF(AND(J28="",E28=""),"",IF(AND(J28&gt;0,E28&gt;0),J28/E28,0))</f>
        <v/>
      </c>
      <c r="L28" s="33" t="n">
        <f aca="false">E28-J28</f>
        <v>0</v>
      </c>
    </row>
    <row r="29" customFormat="false" ht="12.8" hidden="true" customHeight="false" outlineLevel="0" collapsed="false">
      <c r="A29" s="34" t="s">
        <v>38</v>
      </c>
      <c r="B29" s="28"/>
      <c r="C29" s="35"/>
      <c r="D29" s="36"/>
      <c r="E29" s="35"/>
      <c r="F29" s="36"/>
      <c r="G29" s="35"/>
      <c r="H29" s="37" t="str">
        <f aca="false">IF(AND(G29="",E29=""),"",IF(AND(G29&gt;0,E29&gt;0),G29/E29,0))</f>
        <v/>
      </c>
      <c r="I29" s="38"/>
      <c r="J29" s="35"/>
      <c r="K29" s="37" t="str">
        <f aca="false">IF(AND(J29="",E29=""),"",IF(AND(J29&gt;0,E29&gt;0),J29/E29,0))</f>
        <v/>
      </c>
      <c r="L29" s="33" t="n">
        <f aca="false">E29-J29</f>
        <v>0</v>
      </c>
    </row>
    <row r="30" customFormat="false" ht="14.05" hidden="true" customHeight="false" outlineLevel="0" collapsed="false">
      <c r="A30" s="41" t="s">
        <v>39</v>
      </c>
      <c r="B30" s="28"/>
      <c r="C30" s="35"/>
      <c r="D30" s="36"/>
      <c r="E30" s="35"/>
      <c r="F30" s="36"/>
      <c r="G30" s="35"/>
      <c r="H30" s="37" t="str">
        <f aca="false">IF(AND(G30="",E30=""),"",IF(AND(G30&gt;0,E30&gt;0),G30/E30,0))</f>
        <v/>
      </c>
      <c r="I30" s="38"/>
      <c r="J30" s="35"/>
      <c r="K30" s="37" t="str">
        <f aca="false">IF(AND(J30="",E30=""),"",IF(AND(J30&gt;0,E30&gt;0),J30/E30,0))</f>
        <v/>
      </c>
      <c r="L30" s="33" t="n">
        <f aca="false">E30-J30</f>
        <v>0</v>
      </c>
    </row>
    <row r="31" customFormat="false" ht="12.8" hidden="true" customHeight="false" outlineLevel="0" collapsed="false">
      <c r="A31" s="34" t="s">
        <v>40</v>
      </c>
      <c r="B31" s="28"/>
      <c r="C31" s="35"/>
      <c r="D31" s="36"/>
      <c r="E31" s="35"/>
      <c r="F31" s="36"/>
      <c r="G31" s="35"/>
      <c r="H31" s="37" t="str">
        <f aca="false">IF(AND(G31="",E31=""),"",IF(AND(G31&gt;0,E31&gt;0),G31/E31,0))</f>
        <v/>
      </c>
      <c r="I31" s="38"/>
      <c r="J31" s="35"/>
      <c r="K31" s="37" t="str">
        <f aca="false">IF(AND(J31="",E31=""),"",IF(AND(J31&gt;0,E31&gt;0),J31/E31,0))</f>
        <v/>
      </c>
      <c r="L31" s="33" t="n">
        <f aca="false">E31-J31</f>
        <v>0</v>
      </c>
    </row>
    <row r="32" customFormat="false" ht="12.8" hidden="true" customHeight="false" outlineLevel="0" collapsed="false">
      <c r="A32" s="34" t="s">
        <v>41</v>
      </c>
      <c r="B32" s="28"/>
      <c r="C32" s="35"/>
      <c r="D32" s="36"/>
      <c r="E32" s="35"/>
      <c r="F32" s="36"/>
      <c r="G32" s="35"/>
      <c r="H32" s="37" t="str">
        <f aca="false">IF(AND(G32="",E32=""),"",IF(AND(G32&gt;0,E32&gt;0),G32/E32,0))</f>
        <v/>
      </c>
      <c r="I32" s="38"/>
      <c r="J32" s="35"/>
      <c r="K32" s="37" t="str">
        <f aca="false">IF(AND(J32="",E32=""),"",IF(AND(J32&gt;0,E32&gt;0),J32/E32,0))</f>
        <v/>
      </c>
      <c r="L32" s="33" t="n">
        <f aca="false">E32-J32</f>
        <v>0</v>
      </c>
    </row>
    <row r="33" customFormat="false" ht="12.8" hidden="true" customHeight="false" outlineLevel="0" collapsed="false">
      <c r="A33" s="34" t="s">
        <v>42</v>
      </c>
      <c r="B33" s="28"/>
      <c r="C33" s="35"/>
      <c r="D33" s="36"/>
      <c r="E33" s="35"/>
      <c r="F33" s="36"/>
      <c r="G33" s="35"/>
      <c r="H33" s="37" t="str">
        <f aca="false">IF(AND(G33="",E33=""),"",IF(AND(G33&gt;0,E33&gt;0),G33/E33,0))</f>
        <v/>
      </c>
      <c r="I33" s="38"/>
      <c r="J33" s="35"/>
      <c r="K33" s="37" t="str">
        <f aca="false">IF(AND(J33="",E33=""),"",IF(AND(J33&gt;0,E33&gt;0),J33/E33,0))</f>
        <v/>
      </c>
      <c r="L33" s="33" t="n">
        <f aca="false">E33-J33</f>
        <v>0</v>
      </c>
    </row>
    <row r="34" customFormat="false" ht="12.8" hidden="false" customHeight="false" outlineLevel="0" collapsed="false">
      <c r="A34" s="34" t="s">
        <v>43</v>
      </c>
      <c r="B34" s="28"/>
      <c r="C34" s="35" t="n">
        <f aca="false">SUM(C35:C39)</f>
        <v>0</v>
      </c>
      <c r="D34" s="36"/>
      <c r="E34" s="35" t="n">
        <f aca="false">SUM(E35:E39)</f>
        <v>0</v>
      </c>
      <c r="F34" s="36"/>
      <c r="G34" s="35" t="n">
        <f aca="false">SUM(G35:G39)</f>
        <v>0</v>
      </c>
      <c r="H34" s="37" t="n">
        <f aca="false">IF(AND(G34="",E34=""),"",IF(AND(G34&gt;0,E34&gt;0),G34/E34,0))</f>
        <v>0</v>
      </c>
      <c r="I34" s="38"/>
      <c r="J34" s="35" t="n">
        <f aca="false">SUM(J35:J39)</f>
        <v>110</v>
      </c>
      <c r="K34" s="37" t="n">
        <f aca="false">IF(AND(J34="",E34=""),"",IF(AND(J34&gt;0,E34&gt;0),J34/E34,0))</f>
        <v>0</v>
      </c>
      <c r="L34" s="33" t="n">
        <f aca="false">E34-J34</f>
        <v>-110</v>
      </c>
    </row>
    <row r="35" customFormat="false" ht="14.05" hidden="false" customHeight="false" outlineLevel="0" collapsed="false">
      <c r="A35" s="41" t="s">
        <v>44</v>
      </c>
      <c r="B35" s="28"/>
      <c r="C35" s="35" t="n">
        <v>0</v>
      </c>
      <c r="D35" s="36"/>
      <c r="E35" s="35" t="n">
        <v>0</v>
      </c>
      <c r="F35" s="36"/>
      <c r="G35" s="42" t="n">
        <v>0</v>
      </c>
      <c r="H35" s="37" t="n">
        <f aca="false">IF(AND(G35="",E35=""),"",IF(AND(G35&gt;0,E35&gt;0),G35/E35,0))</f>
        <v>0</v>
      </c>
      <c r="I35" s="38"/>
      <c r="J35" s="40" t="n">
        <v>110</v>
      </c>
      <c r="K35" s="37" t="n">
        <f aca="false">IF(AND(J35="",E35=""),"",IF(AND(J35&gt;0,E35&gt;0),J35/E35,0))</f>
        <v>0</v>
      </c>
      <c r="L35" s="33" t="n">
        <f aca="false">E35-J35</f>
        <v>-110</v>
      </c>
    </row>
    <row r="36" customFormat="false" ht="12.75" hidden="true" customHeight="true" outlineLevel="0" collapsed="false">
      <c r="A36" s="41" t="s">
        <v>45</v>
      </c>
      <c r="B36" s="28"/>
      <c r="C36" s="35"/>
      <c r="D36" s="36"/>
      <c r="E36" s="35"/>
      <c r="F36" s="36"/>
      <c r="G36" s="35"/>
      <c r="H36" s="37" t="str">
        <f aca="false">IF(AND(G36="",E36=""),"",IF(AND(G36&gt;0,E36&gt;0),G36/E36,0))</f>
        <v/>
      </c>
      <c r="I36" s="38"/>
      <c r="J36" s="35"/>
      <c r="K36" s="37" t="str">
        <f aca="false">IF(AND(J36="",E36=""),"",IF(AND(J36&gt;0,E36&gt;0),J36/E36,0))</f>
        <v/>
      </c>
      <c r="L36" s="33" t="n">
        <f aca="false">E36-J36</f>
        <v>0</v>
      </c>
    </row>
    <row r="37" customFormat="false" ht="12.8" hidden="true" customHeight="false" outlineLevel="0" collapsed="false">
      <c r="A37" s="34" t="s">
        <v>46</v>
      </c>
      <c r="B37" s="28"/>
      <c r="C37" s="35"/>
      <c r="D37" s="36"/>
      <c r="E37" s="35"/>
      <c r="F37" s="36"/>
      <c r="G37" s="35"/>
      <c r="H37" s="37" t="str">
        <f aca="false">IF(AND(G37="",E37=""),"",IF(AND(G37&gt;0,E37&gt;0),G37/E37,0))</f>
        <v/>
      </c>
      <c r="I37" s="38"/>
      <c r="J37" s="35"/>
      <c r="K37" s="37" t="str">
        <f aca="false">IF(AND(J37="",E37=""),"",IF(AND(J37&gt;0,E37&gt;0),J37/E37,0))</f>
        <v/>
      </c>
      <c r="L37" s="33" t="n">
        <f aca="false">E37-J37</f>
        <v>0</v>
      </c>
    </row>
    <row r="38" customFormat="false" ht="14.05" hidden="true" customHeight="false" outlineLevel="0" collapsed="false">
      <c r="A38" s="41" t="s">
        <v>47</v>
      </c>
      <c r="B38" s="28"/>
      <c r="C38" s="35"/>
      <c r="D38" s="36"/>
      <c r="E38" s="35"/>
      <c r="F38" s="36"/>
      <c r="G38" s="35"/>
      <c r="H38" s="37" t="str">
        <f aca="false">IF(AND(G38="",E38=""),"",IF(AND(G38&gt;0,E38&gt;0),G38/E38,0))</f>
        <v/>
      </c>
      <c r="I38" s="38"/>
      <c r="J38" s="35"/>
      <c r="K38" s="37" t="str">
        <f aca="false">IF(AND(J38="",E38=""),"",IF(AND(J38&gt;0,E38&gt;0),J38/E38,0))</f>
        <v/>
      </c>
      <c r="L38" s="33" t="n">
        <f aca="false">E38-J38</f>
        <v>0</v>
      </c>
    </row>
    <row r="39" customFormat="false" ht="12.8" hidden="true" customHeight="false" outlineLevel="0" collapsed="false">
      <c r="A39" s="34" t="s">
        <v>48</v>
      </c>
      <c r="B39" s="28"/>
      <c r="C39" s="35"/>
      <c r="D39" s="36"/>
      <c r="E39" s="35"/>
      <c r="F39" s="36"/>
      <c r="G39" s="35"/>
      <c r="H39" s="37" t="str">
        <f aca="false">IF(AND(G39="",E39=""),"",IF(AND(G39&gt;0,E39&gt;0),G39/E39,0))</f>
        <v/>
      </c>
      <c r="I39" s="38"/>
      <c r="J39" s="35"/>
      <c r="K39" s="37" t="str">
        <f aca="false">IF(AND(J39="",E39=""),"",IF(AND(J39&gt;0,E39&gt;0),J39/E39,0))</f>
        <v/>
      </c>
      <c r="L39" s="33" t="n">
        <f aca="false">E39-J39</f>
        <v>0</v>
      </c>
    </row>
    <row r="40" customFormat="false" ht="12.8" hidden="false" customHeight="false" outlineLevel="0" collapsed="false">
      <c r="A40" s="34" t="s">
        <v>49</v>
      </c>
      <c r="B40" s="43"/>
      <c r="C40" s="35" t="n">
        <f aca="false">SUM(C41:C48)</f>
        <v>0</v>
      </c>
      <c r="D40" s="36"/>
      <c r="E40" s="35" t="n">
        <f aca="false">SUM(E41:E48)</f>
        <v>0</v>
      </c>
      <c r="F40" s="36"/>
      <c r="G40" s="35" t="n">
        <f aca="false">SUM(G41:G48)</f>
        <v>0</v>
      </c>
      <c r="H40" s="37" t="n">
        <f aca="false">IF(AND(G40="",E40=""),"",IF(AND(G40&gt;0,E40&gt;0),G40/E40,0))</f>
        <v>0</v>
      </c>
      <c r="I40" s="38"/>
      <c r="J40" s="35" t="n">
        <f aca="false">SUM(J41:J48)</f>
        <v>11.8</v>
      </c>
      <c r="K40" s="37" t="n">
        <f aca="false">IF(AND(J40="",E40=""),"",IF(AND(J40&gt;0,E40&gt;0),J40/E40,0))</f>
        <v>0</v>
      </c>
      <c r="L40" s="33" t="n">
        <f aca="false">E40-J40</f>
        <v>-11.8</v>
      </c>
    </row>
    <row r="41" customFormat="false" ht="12.8" hidden="true" customHeight="false" outlineLevel="0" collapsed="false">
      <c r="A41" s="34" t="s">
        <v>50</v>
      </c>
      <c r="B41" s="28"/>
      <c r="C41" s="35"/>
      <c r="D41" s="36"/>
      <c r="E41" s="35"/>
      <c r="F41" s="36"/>
      <c r="G41" s="35"/>
      <c r="H41" s="37" t="str">
        <f aca="false">IF(AND(G41="",E41=""),"",IF(AND(G41&gt;0,E41&gt;0),G41/E41,0))</f>
        <v/>
      </c>
      <c r="I41" s="38"/>
      <c r="J41" s="35"/>
      <c r="K41" s="37" t="str">
        <f aca="false">IF(AND(J41="",E41=""),"",IF(AND(J41&gt;0,E41&gt;0),J41/E41,0))</f>
        <v/>
      </c>
      <c r="L41" s="33" t="n">
        <f aca="false">E41-J41</f>
        <v>0</v>
      </c>
    </row>
    <row r="42" customFormat="false" ht="26.25" hidden="true" customHeight="false" outlineLevel="0" collapsed="false">
      <c r="A42" s="41" t="s">
        <v>51</v>
      </c>
      <c r="B42" s="28"/>
      <c r="C42" s="35"/>
      <c r="D42" s="36"/>
      <c r="E42" s="35"/>
      <c r="F42" s="36"/>
      <c r="G42" s="35"/>
      <c r="H42" s="37" t="str">
        <f aca="false">IF(AND(G42="",E42=""),"",IF(AND(G42&gt;0,E42&gt;0),G42/E42,0))</f>
        <v/>
      </c>
      <c r="I42" s="38"/>
      <c r="J42" s="35"/>
      <c r="K42" s="37" t="str">
        <f aca="false">IF(AND(J42="",E42=""),"",IF(AND(J42&gt;0,E42&gt;0),J42/E42,0))</f>
        <v/>
      </c>
      <c r="L42" s="33" t="n">
        <f aca="false">E42-J42</f>
        <v>0</v>
      </c>
    </row>
    <row r="43" customFormat="false" ht="12.8" hidden="true" customHeight="false" outlineLevel="0" collapsed="false">
      <c r="A43" s="34" t="s">
        <v>52</v>
      </c>
      <c r="B43" s="28"/>
      <c r="C43" s="35"/>
      <c r="D43" s="36"/>
      <c r="E43" s="35"/>
      <c r="F43" s="36"/>
      <c r="G43" s="35"/>
      <c r="H43" s="37" t="str">
        <f aca="false">IF(AND(G43="",E43=""),"",IF(AND(G43&gt;0,E43&gt;0),G43/E43,0))</f>
        <v/>
      </c>
      <c r="I43" s="38"/>
      <c r="J43" s="35"/>
      <c r="K43" s="37" t="str">
        <f aca="false">IF(AND(J43="",E43=""),"",IF(AND(J43&gt;0,E43&gt;0),J43/E43,0))</f>
        <v/>
      </c>
      <c r="L43" s="33" t="n">
        <f aca="false">E43-J43</f>
        <v>0</v>
      </c>
    </row>
    <row r="44" customFormat="false" ht="12.8" hidden="true" customHeight="false" outlineLevel="0" collapsed="false">
      <c r="A44" s="34" t="s">
        <v>53</v>
      </c>
      <c r="B44" s="28"/>
      <c r="C44" s="35"/>
      <c r="D44" s="36"/>
      <c r="E44" s="35"/>
      <c r="F44" s="36"/>
      <c r="G44" s="35"/>
      <c r="H44" s="37" t="str">
        <f aca="false">IF(AND(G44="",E44=""),"",IF(AND(G44&gt;0,E44&gt;0),G44/E44,0))</f>
        <v/>
      </c>
      <c r="I44" s="38"/>
      <c r="J44" s="35"/>
      <c r="K44" s="37" t="str">
        <f aca="false">IF(AND(J44="",E44=""),"",IF(AND(J44&gt;0,E44&gt;0),J44/E44,0))</f>
        <v/>
      </c>
      <c r="L44" s="33" t="n">
        <f aca="false">E44-J44</f>
        <v>0</v>
      </c>
    </row>
    <row r="45" customFormat="false" ht="12.8" hidden="true" customHeight="false" outlineLevel="0" collapsed="false">
      <c r="A45" s="34" t="s">
        <v>54</v>
      </c>
      <c r="B45" s="28"/>
      <c r="C45" s="35"/>
      <c r="D45" s="36"/>
      <c r="E45" s="35"/>
      <c r="F45" s="36"/>
      <c r="G45" s="35"/>
      <c r="H45" s="37" t="str">
        <f aca="false">IF(AND(G45="",E45=""),"",IF(AND(G45&gt;0,E45&gt;0),G45/E45,0))</f>
        <v/>
      </c>
      <c r="I45" s="38"/>
      <c r="J45" s="35"/>
      <c r="K45" s="37" t="str">
        <f aca="false">IF(AND(J45="",E45=""),"",IF(AND(J45&gt;0,E45&gt;0),J45/E45,0))</f>
        <v/>
      </c>
      <c r="L45" s="33" t="n">
        <f aca="false">E45-J45</f>
        <v>0</v>
      </c>
    </row>
    <row r="46" customFormat="false" ht="12.8" hidden="true" customHeight="false" outlineLevel="0" collapsed="false">
      <c r="A46" s="34" t="s">
        <v>55</v>
      </c>
      <c r="B46" s="28"/>
      <c r="C46" s="35"/>
      <c r="D46" s="36"/>
      <c r="E46" s="35"/>
      <c r="F46" s="36"/>
      <c r="G46" s="35"/>
      <c r="H46" s="37" t="str">
        <f aca="false">IF(AND(G46="",E46=""),"",IF(AND(G46&gt;0,E46&gt;0),G46/E46,0))</f>
        <v/>
      </c>
      <c r="I46" s="38"/>
      <c r="J46" s="35"/>
      <c r="K46" s="37" t="str">
        <f aca="false">IF(AND(J46="",E46=""),"",IF(AND(J46&gt;0,E46&gt;0),J46/E46,0))</f>
        <v/>
      </c>
      <c r="L46" s="33" t="n">
        <f aca="false">E46-J46</f>
        <v>0</v>
      </c>
    </row>
    <row r="47" s="48" customFormat="true" ht="12.8" hidden="false" customHeight="false" outlineLevel="0" collapsed="false">
      <c r="A47" s="44" t="s">
        <v>56</v>
      </c>
      <c r="B47" s="45"/>
      <c r="C47" s="39" t="n">
        <v>0</v>
      </c>
      <c r="D47" s="46"/>
      <c r="E47" s="39" t="n">
        <v>0</v>
      </c>
      <c r="F47" s="46"/>
      <c r="G47" s="39" t="n">
        <v>0</v>
      </c>
      <c r="H47" s="37" t="n">
        <f aca="false">IF(AND(G47="",E47=""),"",IF(AND(G47&gt;0,E47&gt;0),G47/E47,0))</f>
        <v>0</v>
      </c>
      <c r="I47" s="47"/>
      <c r="J47" s="40" t="n">
        <v>11.8</v>
      </c>
      <c r="K47" s="37" t="n">
        <f aca="false">IF(AND(J47="",E47=""),"",IF(AND(J47&gt;0,E47&gt;0),J47/E47,0))</f>
        <v>0</v>
      </c>
      <c r="L47" s="33" t="n">
        <f aca="false">E47-J47</f>
        <v>-11.8</v>
      </c>
    </row>
    <row r="48" s="48" customFormat="true" ht="12.75" hidden="true" customHeight="true" outlineLevel="0" collapsed="false">
      <c r="A48" s="49" t="s">
        <v>57</v>
      </c>
      <c r="B48" s="45"/>
      <c r="C48" s="39"/>
      <c r="D48" s="46"/>
      <c r="E48" s="39"/>
      <c r="F48" s="46"/>
      <c r="G48" s="39"/>
      <c r="H48" s="37" t="str">
        <f aca="false">IF(AND(G48="",E48=""),"",IF(AND(G48&gt;0,E48&gt;0),G48/E48,0))</f>
        <v/>
      </c>
      <c r="I48" s="47"/>
      <c r="J48" s="39"/>
      <c r="K48" s="37" t="str">
        <f aca="false">IF(AND(J48="",E48=""),"",IF(AND(J48&gt;0,E48&gt;0),J48/E48,0))</f>
        <v/>
      </c>
      <c r="L48" s="33" t="n">
        <f aca="false">E48-J48</f>
        <v>0</v>
      </c>
    </row>
    <row r="49" customFormat="false" ht="17.25" hidden="false" customHeight="true" outlineLevel="0" collapsed="false">
      <c r="A49" s="50" t="s">
        <v>58</v>
      </c>
      <c r="B49" s="28"/>
      <c r="C49" s="35" t="n">
        <f aca="false">SUM(C50:C53)</f>
        <v>0</v>
      </c>
      <c r="D49" s="36"/>
      <c r="E49" s="35" t="n">
        <f aca="false">SUM(E50:E53)</f>
        <v>0</v>
      </c>
      <c r="F49" s="36"/>
      <c r="G49" s="35" t="n">
        <f aca="false">SUM(G50:G53)</f>
        <v>39415.6</v>
      </c>
      <c r="H49" s="37" t="n">
        <f aca="false">IF(AND(G49="",E49=""),"",IF(AND(G49&gt;0,E49&gt;0),G49/E49,0))</f>
        <v>0</v>
      </c>
      <c r="I49" s="38"/>
      <c r="J49" s="35" t="n">
        <f aca="false">SUM(J50:J53)</f>
        <v>258004.92</v>
      </c>
      <c r="K49" s="37" t="n">
        <f aca="false">IF(AND(J49="",E49=""),"",IF(AND(J49&gt;0,E49&gt;0),J49/E49,0))</f>
        <v>0</v>
      </c>
      <c r="L49" s="33" t="n">
        <f aca="false">E49-J49</f>
        <v>-258004.92</v>
      </c>
    </row>
    <row r="50" customFormat="false" ht="12.8" hidden="false" customHeight="false" outlineLevel="0" collapsed="false">
      <c r="A50" s="34" t="s">
        <v>59</v>
      </c>
      <c r="B50" s="28"/>
      <c r="C50" s="35" t="n">
        <v>0</v>
      </c>
      <c r="D50" s="36"/>
      <c r="E50" s="35" t="n">
        <v>0</v>
      </c>
      <c r="F50" s="36"/>
      <c r="G50" s="35" t="n">
        <v>0</v>
      </c>
      <c r="H50" s="37" t="n">
        <f aca="false">IF(AND(G50="",E50=""),"",IF(AND(G50&gt;0,E50&gt;0),G50/E50,0))</f>
        <v>0</v>
      </c>
      <c r="I50" s="38"/>
      <c r="J50" s="40" t="n">
        <v>185.28</v>
      </c>
      <c r="K50" s="37" t="n">
        <f aca="false">IF(AND(J50="",E50=""),"",IF(AND(J50&gt;0,E50&gt;0),J50/E50,0))</f>
        <v>0</v>
      </c>
      <c r="L50" s="33" t="n">
        <f aca="false">E50-J50</f>
        <v>-185.28</v>
      </c>
    </row>
    <row r="51" customFormat="false" ht="12.8" hidden="false" customHeight="false" outlineLevel="0" collapsed="false">
      <c r="A51" s="34" t="s">
        <v>60</v>
      </c>
      <c r="B51" s="28"/>
      <c r="C51" s="35" t="n">
        <v>0</v>
      </c>
      <c r="D51" s="36"/>
      <c r="E51" s="35" t="n">
        <v>0</v>
      </c>
      <c r="F51" s="36"/>
      <c r="G51" s="39" t="n">
        <f aca="false">5258.45+34157.15</f>
        <v>39415.6</v>
      </c>
      <c r="H51" s="37" t="n">
        <f aca="false">IF(AND(G51="",E51=""),"",IF(AND(G51&gt;0,E51&gt;0),G51/E51,0))</f>
        <v>0</v>
      </c>
      <c r="I51" s="38"/>
      <c r="J51" s="40" t="n">
        <v>257819.64</v>
      </c>
      <c r="K51" s="37" t="n">
        <f aca="false">IF(AND(J51="",E51=""),"",IF(AND(J51&gt;0,E51&gt;0),J51/E51,0))</f>
        <v>0</v>
      </c>
      <c r="L51" s="33" t="n">
        <f aca="false">E51-J51</f>
        <v>-257819.64</v>
      </c>
    </row>
    <row r="52" customFormat="false" ht="12.8" hidden="true" customHeight="false" outlineLevel="0" collapsed="false">
      <c r="A52" s="34" t="s">
        <v>61</v>
      </c>
      <c r="B52" s="28"/>
      <c r="C52" s="35"/>
      <c r="D52" s="36"/>
      <c r="E52" s="35"/>
      <c r="F52" s="36"/>
      <c r="G52" s="35"/>
      <c r="H52" s="37" t="str">
        <f aca="false">IF(AND(G52="",E52=""),"",IF(AND(G52&gt;0,E52&gt;0),G52/E52,0))</f>
        <v/>
      </c>
      <c r="I52" s="38"/>
      <c r="J52" s="40"/>
      <c r="K52" s="37" t="str">
        <f aca="false">IF(AND(J52="",E52=""),"",IF(AND(J52&gt;0,E52&gt;0),J52/E52,0))</f>
        <v/>
      </c>
      <c r="L52" s="33" t="n">
        <f aca="false">E52-J52</f>
        <v>0</v>
      </c>
    </row>
    <row r="53" customFormat="false" ht="12.8" hidden="true" customHeight="false" outlineLevel="0" collapsed="false">
      <c r="A53" s="51" t="s">
        <v>62</v>
      </c>
      <c r="B53" s="28"/>
      <c r="C53" s="35"/>
      <c r="D53" s="36"/>
      <c r="E53" s="35"/>
      <c r="F53" s="36"/>
      <c r="G53" s="52"/>
      <c r="H53" s="37" t="n">
        <f aca="false">IF(AND(G54="",E53=""),"",IF(AND(G54&gt;0,E53&gt;0),G54/E53,0))</f>
        <v>0</v>
      </c>
      <c r="I53" s="38"/>
      <c r="J53" s="40"/>
      <c r="K53" s="37" t="str">
        <f aca="false">IF(AND(J53="",E53=""),"",IF(AND(J53&gt;0,E53&gt;0),J53/E53,0))</f>
        <v/>
      </c>
      <c r="L53" s="33" t="n">
        <f aca="false">E53-J53</f>
        <v>0</v>
      </c>
    </row>
    <row r="54" customFormat="false" ht="12.8" hidden="false" customHeight="false" outlineLevel="0" collapsed="false">
      <c r="A54" s="34" t="s">
        <v>63</v>
      </c>
      <c r="B54" s="28"/>
      <c r="C54" s="35" t="n">
        <v>383034442.89</v>
      </c>
      <c r="D54" s="36"/>
      <c r="E54" s="35" t="n">
        <v>383034442.89</v>
      </c>
      <c r="F54" s="36"/>
      <c r="G54" s="39" t="n">
        <f aca="false">31919536.9+22742972.14</f>
        <v>54662509.04</v>
      </c>
      <c r="H54" s="37" t="n">
        <f aca="false">IF(AND(G54="",E54=""),"",IF(AND(G54&gt;0,E54&gt;0),G54/E54,0))</f>
        <v>0.142709121998457</v>
      </c>
      <c r="I54" s="38"/>
      <c r="J54" s="40" t="n">
        <v>351457992.35</v>
      </c>
      <c r="K54" s="37" t="n">
        <f aca="false">IF(AND(J54="",E54=""),"",IF(AND(J54&gt;0,E54&gt;0),J54/E54,0))</f>
        <v>0.917562372976813</v>
      </c>
      <c r="L54" s="33" t="n">
        <f aca="false">E54-J54</f>
        <v>31576450.54</v>
      </c>
    </row>
    <row r="55" customFormat="false" ht="12.8" hidden="false" customHeight="false" outlineLevel="0" collapsed="false">
      <c r="A55" s="34" t="s">
        <v>64</v>
      </c>
      <c r="B55" s="28"/>
      <c r="C55" s="35" t="n">
        <f aca="false">SUM(C56,C59,C63,C64,C73)</f>
        <v>0</v>
      </c>
      <c r="D55" s="36"/>
      <c r="E55" s="35" t="n">
        <f aca="false">SUM(E56,E59,E63,E64,E73)</f>
        <v>0</v>
      </c>
      <c r="F55" s="36"/>
      <c r="G55" s="35" t="n">
        <f aca="false">SUM(G56,G59,G63,G64,G73)</f>
        <v>0</v>
      </c>
      <c r="H55" s="37" t="n">
        <f aca="false">IF(AND(G55="",E55=""),"",IF(AND(G55&gt;0,E55&gt;0),G55/E55,0))</f>
        <v>0</v>
      </c>
      <c r="I55" s="38"/>
      <c r="J55" s="35" t="n">
        <f aca="false">SUM(J56,J59,J63,J64,J73)</f>
        <v>0</v>
      </c>
      <c r="K55" s="37" t="n">
        <f aca="false">IF(AND(J55="",E55=""),"",IF(AND(J55&gt;0,E55&gt;0),J55/E55,0))</f>
        <v>0</v>
      </c>
      <c r="L55" s="33" t="n">
        <f aca="false">E55-J55</f>
        <v>0</v>
      </c>
    </row>
    <row r="56" customFormat="false" ht="12.8" hidden="true" customHeight="false" outlineLevel="0" collapsed="false">
      <c r="A56" s="34" t="s">
        <v>65</v>
      </c>
      <c r="B56" s="28"/>
      <c r="C56" s="35" t="n">
        <f aca="false">SUM(C57:C58)</f>
        <v>0</v>
      </c>
      <c r="D56" s="36"/>
      <c r="E56" s="35" t="n">
        <f aca="false">SUM(E57:E58)</f>
        <v>0</v>
      </c>
      <c r="F56" s="36"/>
      <c r="G56" s="35" t="n">
        <f aca="false">SUM(G57:G58)</f>
        <v>0</v>
      </c>
      <c r="H56" s="37" t="n">
        <f aca="false">IF(AND(G56="",E56=""),"",IF(AND(G56&gt;0,E56&gt;0),G56/E56,0))</f>
        <v>0</v>
      </c>
      <c r="I56" s="38"/>
      <c r="J56" s="35" t="n">
        <f aca="false">SUM(J57:J58)</f>
        <v>0</v>
      </c>
      <c r="K56" s="37" t="n">
        <f aca="false">IF(AND(J56="",E56=""),"",IF(AND(J56&gt;0,E56&gt;0),J56/E56,0))</f>
        <v>0</v>
      </c>
      <c r="L56" s="33" t="n">
        <f aca="false">E56-J56</f>
        <v>0</v>
      </c>
    </row>
    <row r="57" customFormat="false" ht="12.8" hidden="true" customHeight="false" outlineLevel="0" collapsed="false">
      <c r="A57" s="34" t="s">
        <v>66</v>
      </c>
      <c r="B57" s="28"/>
      <c r="C57" s="35"/>
      <c r="D57" s="36"/>
      <c r="E57" s="35"/>
      <c r="F57" s="36"/>
      <c r="G57" s="35"/>
      <c r="H57" s="37" t="str">
        <f aca="false">IF(AND(G57="",E57=""),"",IF(AND(G57&gt;0,E57&gt;0),G57/E57,0))</f>
        <v/>
      </c>
      <c r="I57" s="38"/>
      <c r="J57" s="35"/>
      <c r="K57" s="37" t="str">
        <f aca="false">IF(AND(J57="",E57=""),"",IF(AND(J57&gt;0,E57&gt;0),J57/E57,0))</f>
        <v/>
      </c>
      <c r="L57" s="33" t="n">
        <f aca="false">E57-J57</f>
        <v>0</v>
      </c>
    </row>
    <row r="58" customFormat="false" ht="12.8" hidden="true" customHeight="false" outlineLevel="0" collapsed="false">
      <c r="A58" s="34" t="s">
        <v>67</v>
      </c>
      <c r="B58" s="28"/>
      <c r="C58" s="35"/>
      <c r="D58" s="36"/>
      <c r="E58" s="35"/>
      <c r="F58" s="36"/>
      <c r="G58" s="35"/>
      <c r="H58" s="37" t="str">
        <f aca="false">IF(AND(G58="",E58=""),"",IF(AND(G58&gt;0,E58&gt;0),G58/E58,0))</f>
        <v/>
      </c>
      <c r="I58" s="38"/>
      <c r="J58" s="35"/>
      <c r="K58" s="37" t="str">
        <f aca="false">IF(AND(J58="",E58=""),"",IF(AND(J58&gt;0,E58&gt;0),J58/E58,0))</f>
        <v/>
      </c>
      <c r="L58" s="33" t="n">
        <f aca="false">E58-J58</f>
        <v>0</v>
      </c>
    </row>
    <row r="59" customFormat="false" ht="12.8" hidden="true" customHeight="false" outlineLevel="0" collapsed="false">
      <c r="A59" s="34" t="s">
        <v>68</v>
      </c>
      <c r="B59" s="28"/>
      <c r="C59" s="35" t="n">
        <f aca="false">SUM(C60:C62)</f>
        <v>0</v>
      </c>
      <c r="D59" s="36"/>
      <c r="E59" s="35" t="n">
        <f aca="false">SUM(E60:E62)</f>
        <v>0</v>
      </c>
      <c r="F59" s="36"/>
      <c r="G59" s="35" t="n">
        <f aca="false">SUM(G60:G62)</f>
        <v>0</v>
      </c>
      <c r="H59" s="37" t="n">
        <f aca="false">IF(AND(G59="",E59=""),"",IF(AND(G59&gt;0,E59&gt;0),G59/E59,0))</f>
        <v>0</v>
      </c>
      <c r="I59" s="38"/>
      <c r="J59" s="35" t="n">
        <f aca="false">SUM(J60:J62)</f>
        <v>0</v>
      </c>
      <c r="K59" s="37" t="n">
        <f aca="false">IF(AND(J59="",E59=""),"",IF(AND(J59&gt;0,E59&gt;0),J59/E59,0))</f>
        <v>0</v>
      </c>
      <c r="L59" s="33" t="n">
        <f aca="false">E59-J59</f>
        <v>0</v>
      </c>
    </row>
    <row r="60" customFormat="false" ht="12.8" hidden="true" customHeight="false" outlineLevel="0" collapsed="false">
      <c r="A60" s="34" t="s">
        <v>69</v>
      </c>
      <c r="B60" s="28"/>
      <c r="C60" s="35"/>
      <c r="D60" s="36"/>
      <c r="E60" s="35"/>
      <c r="F60" s="36"/>
      <c r="G60" s="35"/>
      <c r="H60" s="37" t="str">
        <f aca="false">IF(AND(G60="",E60=""),"",IF(AND(G60&gt;0,E60&gt;0),G60/E60,0))</f>
        <v/>
      </c>
      <c r="I60" s="38"/>
      <c r="J60" s="35"/>
      <c r="K60" s="37" t="str">
        <f aca="false">IF(AND(J60="",E60=""),"",IF(AND(J60&gt;0,E60&gt;0),J60/E60,0))</f>
        <v/>
      </c>
      <c r="L60" s="33" t="n">
        <f aca="false">E60-J60</f>
        <v>0</v>
      </c>
    </row>
    <row r="61" customFormat="false" ht="12.8" hidden="true" customHeight="false" outlineLevel="0" collapsed="false">
      <c r="A61" s="34" t="s">
        <v>70</v>
      </c>
      <c r="B61" s="28"/>
      <c r="C61" s="35"/>
      <c r="D61" s="36"/>
      <c r="E61" s="35"/>
      <c r="F61" s="36"/>
      <c r="G61" s="35"/>
      <c r="H61" s="37" t="str">
        <f aca="false">IF(AND(G61="",E61=""),"",IF(AND(G61&gt;0,E61&gt;0),G61/E61,0))</f>
        <v/>
      </c>
      <c r="I61" s="38"/>
      <c r="J61" s="35"/>
      <c r="K61" s="37" t="str">
        <f aca="false">IF(AND(J61="",E61=""),"",IF(AND(J61&gt;0,E61&gt;0),J61/E61,0))</f>
        <v/>
      </c>
      <c r="L61" s="33" t="n">
        <f aca="false">E61-J61</f>
        <v>0</v>
      </c>
    </row>
    <row r="62" customFormat="false" ht="12.8" hidden="true" customHeight="false" outlineLevel="0" collapsed="false">
      <c r="A62" s="53" t="s">
        <v>71</v>
      </c>
      <c r="B62" s="28"/>
      <c r="C62" s="35"/>
      <c r="D62" s="36"/>
      <c r="E62" s="35"/>
      <c r="F62" s="36"/>
      <c r="G62" s="35"/>
      <c r="H62" s="37" t="str">
        <f aca="false">IF(AND(G62="",E62=""),"",IF(AND(G62&gt;0,E62&gt;0),G62/E62,0))</f>
        <v/>
      </c>
      <c r="I62" s="38"/>
      <c r="J62" s="35"/>
      <c r="K62" s="37" t="str">
        <f aca="false">IF(AND(J62="",E62=""),"",IF(AND(J62&gt;0,E62&gt;0),J62/E62,0))</f>
        <v/>
      </c>
      <c r="L62" s="33" t="n">
        <f aca="false">E62-J62</f>
        <v>0</v>
      </c>
    </row>
    <row r="63" customFormat="false" ht="12.8" hidden="true" customHeight="false" outlineLevel="0" collapsed="false">
      <c r="A63" s="34" t="s">
        <v>72</v>
      </c>
      <c r="B63" s="28"/>
      <c r="C63" s="35"/>
      <c r="D63" s="36"/>
      <c r="E63" s="35"/>
      <c r="F63" s="36"/>
      <c r="G63" s="35"/>
      <c r="H63" s="37" t="str">
        <f aca="false">IF(AND(G63="",E63=""),"",IF(AND(G63&gt;0,E63&gt;0),G63/E63,0))</f>
        <v/>
      </c>
      <c r="I63" s="38"/>
      <c r="J63" s="35"/>
      <c r="K63" s="37" t="str">
        <f aca="false">IF(AND(J63="",E63=""),"",IF(AND(J63&gt;0,E63&gt;0),J63/E63,0))</f>
        <v/>
      </c>
      <c r="L63" s="33" t="n">
        <f aca="false">E63-J63</f>
        <v>0</v>
      </c>
    </row>
    <row r="64" customFormat="false" ht="12.8" hidden="true" customHeight="false" outlineLevel="0" collapsed="false">
      <c r="A64" s="34" t="s">
        <v>73</v>
      </c>
      <c r="B64" s="28"/>
      <c r="C64" s="35" t="n">
        <f aca="false">SUM(C65:C72)</f>
        <v>0</v>
      </c>
      <c r="D64" s="36"/>
      <c r="E64" s="35" t="n">
        <f aca="false">SUM(E65:E72)</f>
        <v>0</v>
      </c>
      <c r="F64" s="36"/>
      <c r="G64" s="35" t="n">
        <f aca="false">SUM(G65:G72)</f>
        <v>0</v>
      </c>
      <c r="H64" s="37" t="n">
        <f aca="false">IF(AND(G64="",E64=""),"",IF(AND(G64&gt;0,E64&gt;0),G64/E64,0))</f>
        <v>0</v>
      </c>
      <c r="I64" s="38"/>
      <c r="J64" s="35" t="n">
        <f aca="false">SUM(J65:J72)</f>
        <v>0</v>
      </c>
      <c r="K64" s="37" t="n">
        <f aca="false">IF(AND(J64="",E64=""),"",IF(AND(J64&gt;0,E64&gt;0),J64/E64,0))</f>
        <v>0</v>
      </c>
      <c r="L64" s="33" t="n">
        <f aca="false">E64-J64</f>
        <v>0</v>
      </c>
    </row>
    <row r="65" customFormat="false" ht="12.8" hidden="true" customHeight="false" outlineLevel="0" collapsed="false">
      <c r="A65" s="34" t="s">
        <v>74</v>
      </c>
      <c r="B65" s="28"/>
      <c r="C65" s="35"/>
      <c r="D65" s="36"/>
      <c r="E65" s="35"/>
      <c r="F65" s="36"/>
      <c r="G65" s="35"/>
      <c r="H65" s="37" t="str">
        <f aca="false">IF(AND(G65="",E65=""),"",IF(AND(G65&gt;0,E65&gt;0),G65/E65,0))</f>
        <v/>
      </c>
      <c r="I65" s="38"/>
      <c r="J65" s="35"/>
      <c r="K65" s="37" t="str">
        <f aca="false">IF(AND(J65="",E65=""),"",IF(AND(J65&gt;0,E65&gt;0),J65/E65,0))</f>
        <v/>
      </c>
      <c r="L65" s="33" t="n">
        <f aca="false">E65-J65</f>
        <v>0</v>
      </c>
    </row>
    <row r="66" customFormat="false" ht="22.5" hidden="true" customHeight="true" outlineLevel="0" collapsed="false">
      <c r="A66" s="41" t="s">
        <v>51</v>
      </c>
      <c r="B66" s="28"/>
      <c r="C66" s="35"/>
      <c r="D66" s="36"/>
      <c r="E66" s="35"/>
      <c r="F66" s="36"/>
      <c r="G66" s="35"/>
      <c r="H66" s="37" t="str">
        <f aca="false">IF(AND(G66="",E66=""),"",IF(AND(G66&gt;0,E66&gt;0),G66/E66,0))</f>
        <v/>
      </c>
      <c r="I66" s="38"/>
      <c r="J66" s="35"/>
      <c r="K66" s="37" t="str">
        <f aca="false">IF(AND(J66="",E66=""),"",IF(AND(J66&gt;0,E66&gt;0),J66/E66,0))</f>
        <v/>
      </c>
      <c r="L66" s="33" t="n">
        <f aca="false">E66-J66</f>
        <v>0</v>
      </c>
    </row>
    <row r="67" customFormat="false" ht="12.8" hidden="true" customHeight="false" outlineLevel="0" collapsed="false">
      <c r="A67" s="34" t="s">
        <v>52</v>
      </c>
      <c r="B67" s="28"/>
      <c r="C67" s="35"/>
      <c r="D67" s="36"/>
      <c r="E67" s="35"/>
      <c r="F67" s="36"/>
      <c r="G67" s="35"/>
      <c r="H67" s="37" t="str">
        <f aca="false">IF(AND(G67="",E67=""),"",IF(AND(G67&gt;0,E67&gt;0),G67/E67,0))</f>
        <v/>
      </c>
      <c r="I67" s="38"/>
      <c r="J67" s="35"/>
      <c r="K67" s="37" t="str">
        <f aca="false">IF(AND(J67="",E67=""),"",IF(AND(J67&gt;0,E67&gt;0),J67/E67,0))</f>
        <v/>
      </c>
      <c r="L67" s="33" t="n">
        <f aca="false">E67-J67</f>
        <v>0</v>
      </c>
    </row>
    <row r="68" customFormat="false" ht="12.8" hidden="true" customHeight="false" outlineLevel="0" collapsed="false">
      <c r="A68" s="34" t="s">
        <v>53</v>
      </c>
      <c r="B68" s="28"/>
      <c r="C68" s="35"/>
      <c r="D68" s="36"/>
      <c r="E68" s="35"/>
      <c r="F68" s="36"/>
      <c r="G68" s="35"/>
      <c r="H68" s="37" t="str">
        <f aca="false">IF(AND(G68="",E68=""),"",IF(AND(G68&gt;0,E68&gt;0),G68/E68,0))</f>
        <v/>
      </c>
      <c r="I68" s="38"/>
      <c r="J68" s="35"/>
      <c r="K68" s="37" t="str">
        <f aca="false">IF(AND(J68="",E68=""),"",IF(AND(J68&gt;0,E68&gt;0),J68/E68,0))</f>
        <v/>
      </c>
      <c r="L68" s="33" t="n">
        <f aca="false">E68-J68</f>
        <v>0</v>
      </c>
    </row>
    <row r="69" customFormat="false" ht="12.8" hidden="true" customHeight="false" outlineLevel="0" collapsed="false">
      <c r="A69" s="34" t="s">
        <v>54</v>
      </c>
      <c r="B69" s="28"/>
      <c r="C69" s="35"/>
      <c r="D69" s="36"/>
      <c r="E69" s="35"/>
      <c r="F69" s="36"/>
      <c r="G69" s="35"/>
      <c r="H69" s="37" t="str">
        <f aca="false">IF(AND(G69="",E69=""),"",IF(AND(G69&gt;0,E69&gt;0),G69/E69,0))</f>
        <v/>
      </c>
      <c r="I69" s="38"/>
      <c r="J69" s="35"/>
      <c r="K69" s="37" t="str">
        <f aca="false">IF(AND(J69="",E69=""),"",IF(AND(J69&gt;0,E69&gt;0),J69/E69,0))</f>
        <v/>
      </c>
      <c r="L69" s="33" t="n">
        <f aca="false">E69-J69</f>
        <v>0</v>
      </c>
    </row>
    <row r="70" customFormat="false" ht="12.8" hidden="true" customHeight="false" outlineLevel="0" collapsed="false">
      <c r="A70" s="34" t="s">
        <v>55</v>
      </c>
      <c r="B70" s="28"/>
      <c r="C70" s="35"/>
      <c r="D70" s="36"/>
      <c r="E70" s="35"/>
      <c r="F70" s="36"/>
      <c r="G70" s="35"/>
      <c r="H70" s="37" t="str">
        <f aca="false">IF(AND(G70="",E70=""),"",IF(AND(G70&gt;0,E70&gt;0),G70/E70,0))</f>
        <v/>
      </c>
      <c r="I70" s="38"/>
      <c r="J70" s="35"/>
      <c r="K70" s="37" t="str">
        <f aca="false">IF(AND(J70="",E70=""),"",IF(AND(J70&gt;0,E70&gt;0),J70/E70,0))</f>
        <v/>
      </c>
      <c r="L70" s="33" t="n">
        <f aca="false">E70-J70</f>
        <v>0</v>
      </c>
    </row>
    <row r="71" customFormat="false" ht="12.8" hidden="true" customHeight="false" outlineLevel="0" collapsed="false">
      <c r="A71" s="34" t="s">
        <v>56</v>
      </c>
      <c r="B71" s="28"/>
      <c r="C71" s="35"/>
      <c r="D71" s="36"/>
      <c r="E71" s="35"/>
      <c r="F71" s="36"/>
      <c r="G71" s="35"/>
      <c r="H71" s="37" t="str">
        <f aca="false">IF(AND(G71="",E71=""),"",IF(AND(G71&gt;0,E71&gt;0),G71/E71,0))</f>
        <v/>
      </c>
      <c r="I71" s="38"/>
      <c r="J71" s="35"/>
      <c r="K71" s="37" t="str">
        <f aca="false">IF(AND(J71="",E71=""),"",IF(AND(J71&gt;0,E71&gt;0),J71/E71,0))</f>
        <v/>
      </c>
      <c r="L71" s="33" t="n">
        <f aca="false">E71-J71</f>
        <v>0</v>
      </c>
    </row>
    <row r="72" s="48" customFormat="true" ht="14.25" hidden="true" customHeight="true" outlineLevel="0" collapsed="false">
      <c r="A72" s="54" t="s">
        <v>75</v>
      </c>
      <c r="B72" s="28"/>
      <c r="C72" s="35"/>
      <c r="D72" s="36"/>
      <c r="E72" s="35"/>
      <c r="F72" s="36"/>
      <c r="G72" s="35"/>
      <c r="H72" s="37" t="str">
        <f aca="false">IF(AND(G72="",E72=""),"",IF(AND(G72&gt;0,E72&gt;0),G72/E72,0))</f>
        <v/>
      </c>
      <c r="I72" s="47"/>
      <c r="J72" s="39"/>
      <c r="K72" s="37" t="str">
        <f aca="false">IF(AND(J72="",E72=""),"",IF(AND(J72&gt;0,E72&gt;0),J72/E72,0))</f>
        <v/>
      </c>
      <c r="L72" s="33" t="n">
        <f aca="false">E72-J72</f>
        <v>0</v>
      </c>
    </row>
    <row r="73" customFormat="false" ht="12.8" hidden="true" customHeight="false" outlineLevel="0" collapsed="false">
      <c r="A73" s="34" t="s">
        <v>76</v>
      </c>
      <c r="B73" s="28"/>
      <c r="C73" s="35" t="n">
        <f aca="false">SUM(C74:C77)</f>
        <v>0</v>
      </c>
      <c r="D73" s="36"/>
      <c r="E73" s="35" t="n">
        <f aca="false">SUM(E74:E77)</f>
        <v>0</v>
      </c>
      <c r="F73" s="36"/>
      <c r="G73" s="35" t="n">
        <f aca="false">SUM(G74:G77)</f>
        <v>0</v>
      </c>
      <c r="H73" s="37" t="n">
        <f aca="false">IF(AND(G73="",E73=""),"",IF(AND(G73&gt;0,E73&gt;0),G73/E73,0))</f>
        <v>0</v>
      </c>
      <c r="I73" s="38"/>
      <c r="J73" s="35" t="n">
        <f aca="false">SUM(J74:J77)</f>
        <v>0</v>
      </c>
      <c r="K73" s="37" t="n">
        <f aca="false">IF(AND(J73="",E73=""),"",IF(AND(J73&gt;0,E73&gt;0),J73/E73,0))</f>
        <v>0</v>
      </c>
      <c r="L73" s="33" t="n">
        <f aca="false">E73-J73</f>
        <v>0</v>
      </c>
    </row>
    <row r="74" customFormat="false" ht="12.8" hidden="true" customHeight="false" outlineLevel="0" collapsed="false">
      <c r="A74" s="34" t="s">
        <v>77</v>
      </c>
      <c r="B74" s="28"/>
      <c r="C74" s="35"/>
      <c r="D74" s="36"/>
      <c r="E74" s="35"/>
      <c r="F74" s="36"/>
      <c r="G74" s="35"/>
      <c r="H74" s="37" t="str">
        <f aca="false">IF(AND(G74="",E74=""),"",IF(AND(G74&gt;0,E74&gt;0),G74/E74,0))</f>
        <v/>
      </c>
      <c r="I74" s="38"/>
      <c r="J74" s="35"/>
      <c r="K74" s="37" t="str">
        <f aca="false">IF(AND(J74="",E74=""),"",IF(AND(J74&gt;0,E74&gt;0),J74/E74,0))</f>
        <v/>
      </c>
      <c r="L74" s="33" t="n">
        <f aca="false">E74-J74</f>
        <v>0</v>
      </c>
    </row>
    <row r="75" customFormat="false" ht="14.05" hidden="true" customHeight="false" outlineLevel="0" collapsed="false">
      <c r="A75" s="41" t="s">
        <v>78</v>
      </c>
      <c r="B75" s="28"/>
      <c r="C75" s="35"/>
      <c r="D75" s="36"/>
      <c r="E75" s="35"/>
      <c r="F75" s="36"/>
      <c r="G75" s="35"/>
      <c r="H75" s="37" t="str">
        <f aca="false">IF(AND(G75="",E75=""),"",IF(AND(G75&gt;0,E75&gt;0),G75/E75,0))</f>
        <v/>
      </c>
      <c r="I75" s="38"/>
      <c r="J75" s="35"/>
      <c r="K75" s="37" t="str">
        <f aca="false">IF(AND(J75="",E75=""),"",IF(AND(J75&gt;0,E75&gt;0),J75/E75,0))</f>
        <v/>
      </c>
      <c r="L75" s="33" t="n">
        <f aca="false">E75-J75</f>
        <v>0</v>
      </c>
    </row>
    <row r="76" customFormat="false" ht="14.05" hidden="true" customHeight="false" outlineLevel="0" collapsed="false">
      <c r="A76" s="41" t="s">
        <v>79</v>
      </c>
      <c r="B76" s="28"/>
      <c r="C76" s="35"/>
      <c r="D76" s="36"/>
      <c r="E76" s="35"/>
      <c r="F76" s="36"/>
      <c r="G76" s="35"/>
      <c r="H76" s="37" t="str">
        <f aca="false">IF(AND(G76="",E76=""),"",IF(AND(G76&gt;0,E76&gt;0),G76/E76,0))</f>
        <v/>
      </c>
      <c r="I76" s="38"/>
      <c r="J76" s="35"/>
      <c r="K76" s="37" t="str">
        <f aca="false">IF(AND(J76="",E76=""),"",IF(AND(J76&gt;0,E76&gt;0),J76/E76,0))</f>
        <v/>
      </c>
      <c r="L76" s="33" t="n">
        <f aca="false">E76-J76</f>
        <v>0</v>
      </c>
    </row>
    <row r="77" s="48" customFormat="true" ht="14.05" hidden="true" customHeight="false" outlineLevel="0" collapsed="false">
      <c r="A77" s="55" t="s">
        <v>80</v>
      </c>
      <c r="B77" s="28"/>
      <c r="C77" s="35"/>
      <c r="D77" s="36"/>
      <c r="E77" s="35"/>
      <c r="F77" s="36"/>
      <c r="G77" s="35"/>
      <c r="H77" s="37" t="str">
        <f aca="false">IF(AND(G77="",E77=""),"",IF(AND(G77&gt;0,E77&gt;0),G77/E77,0))</f>
        <v/>
      </c>
      <c r="I77" s="47"/>
      <c r="J77" s="56"/>
      <c r="K77" s="37" t="str">
        <f aca="false">IF(AND(J77="",E77=""),"",IF(AND(J77&gt;0,E77&gt;0),J77/E77,0))</f>
        <v/>
      </c>
      <c r="L77" s="33" t="n">
        <f aca="false">E77-J77</f>
        <v>0</v>
      </c>
    </row>
    <row r="78" s="48" customFormat="true" ht="14.05" hidden="false" customHeight="false" outlineLevel="0" collapsed="false">
      <c r="A78" s="55" t="s">
        <v>81</v>
      </c>
      <c r="B78" s="28"/>
      <c r="C78" s="35" t="n">
        <v>27559546.84</v>
      </c>
      <c r="D78" s="36"/>
      <c r="E78" s="35" t="n">
        <v>27559546.84</v>
      </c>
      <c r="F78" s="36"/>
      <c r="G78" s="39" t="n">
        <v>2296628.9</v>
      </c>
      <c r="H78" s="37" t="n">
        <f aca="false">IF(AND(G78="",E78=""),"",IF(AND(G78&gt;0,E78&gt;0),G78/E78,0))</f>
        <v>0.0833333332123831</v>
      </c>
      <c r="I78" s="47"/>
      <c r="J78" s="40" t="n">
        <v>18373031.2</v>
      </c>
      <c r="K78" s="37" t="n">
        <f aca="false">IF(AND(J78="",E78=""),"",IF(AND(J78&gt;0,E78&gt;0),J78/E78,0))</f>
        <v>0.666666665699065</v>
      </c>
      <c r="L78" s="33" t="n">
        <f aca="false">E78-J78</f>
        <v>9186515.64</v>
      </c>
    </row>
    <row r="79" customFormat="false" ht="13.5" hidden="false" customHeight="true" outlineLevel="0" collapsed="false">
      <c r="A79" s="57" t="s">
        <v>82</v>
      </c>
      <c r="B79" s="28"/>
      <c r="C79" s="35" t="n">
        <f aca="false">C133</f>
        <v>16998206.33</v>
      </c>
      <c r="D79" s="36"/>
      <c r="E79" s="35" t="n">
        <f aca="false">E133</f>
        <v>16998206.33</v>
      </c>
      <c r="F79" s="36"/>
      <c r="G79" s="35" t="n">
        <f aca="false">G133</f>
        <v>4165094.39</v>
      </c>
      <c r="H79" s="58" t="n">
        <f aca="false">IF(AND(G79="",E79=""),"",IF(AND(G79&gt;0,E79&gt;0),G79/E79,0))</f>
        <v>0.245031405616548</v>
      </c>
      <c r="I79" s="38"/>
      <c r="J79" s="35" t="n">
        <f aca="false">J133</f>
        <v>18135010.63</v>
      </c>
      <c r="K79" s="58" t="n">
        <f aca="false">IF(AND(J79="",E79=""),"",IF(AND(J79&gt;0,E79&gt;0),J79/E79,0))</f>
        <v>1.06687789746343</v>
      </c>
      <c r="L79" s="33" t="n">
        <f aca="false">E79-J79</f>
        <v>-1136804.3</v>
      </c>
    </row>
    <row r="80" customFormat="false" ht="12.8" hidden="false" customHeight="false" outlineLevel="0" collapsed="false">
      <c r="A80" s="59" t="s">
        <v>83</v>
      </c>
      <c r="B80" s="28"/>
      <c r="C80" s="35" t="n">
        <f aca="false">SUM(C13,C79)</f>
        <v>459412392.56</v>
      </c>
      <c r="D80" s="60"/>
      <c r="E80" s="61" t="n">
        <f aca="false">SUM(E13,E79)</f>
        <v>459412392.56</v>
      </c>
      <c r="F80" s="60"/>
      <c r="G80" s="61" t="n">
        <f aca="false">SUM(G13,G79)</f>
        <v>66297557.48</v>
      </c>
      <c r="H80" s="31" t="n">
        <f aca="false">IF(AND(G80="",E80=""),"",IF(AND(G80&gt;0,E80&gt;0),G80/E80,0))</f>
        <v>0.144309466948786</v>
      </c>
      <c r="I80" s="62"/>
      <c r="J80" s="61" t="n">
        <f aca="false">SUM(J13,J79)</f>
        <v>411523962.99</v>
      </c>
      <c r="K80" s="37" t="n">
        <f aca="false">IF(AND(J80="",E80=""),"",IF(AND(J80&gt;0,E80&gt;0),J80/E80,0))</f>
        <v>0.895761563367611</v>
      </c>
      <c r="L80" s="63" t="n">
        <f aca="false">E80-J80</f>
        <v>47888429.57</v>
      </c>
      <c r="N80" s="64"/>
    </row>
    <row r="81" customFormat="false" ht="14.05" hidden="false" customHeight="false" outlineLevel="0" collapsed="false">
      <c r="A81" s="65" t="s">
        <v>84</v>
      </c>
      <c r="B81" s="66"/>
      <c r="C81" s="29" t="n">
        <f aca="false">SUM(C82,C85)</f>
        <v>0</v>
      </c>
      <c r="D81" s="30"/>
      <c r="E81" s="29" t="n">
        <f aca="false">SUM(E82,E85)</f>
        <v>0</v>
      </c>
      <c r="F81" s="67"/>
      <c r="G81" s="67" t="n">
        <f aca="false">SUM(G82,G85)</f>
        <v>0</v>
      </c>
      <c r="H81" s="31" t="n">
        <f aca="false">IF(AND(G81="",E81=""),"",IF(AND(G81&gt;0,E81&gt;0),G81/E81,0))</f>
        <v>0</v>
      </c>
      <c r="I81" s="68"/>
      <c r="J81" s="69" t="n">
        <f aca="false">SUM(J82,J85)</f>
        <v>0</v>
      </c>
      <c r="K81" s="70" t="n">
        <f aca="false">IF(AND(J81="",E81=""),"",IF(AND(J81&gt;0,E81&gt;0),J81/E81,0))</f>
        <v>0</v>
      </c>
      <c r="L81" s="33" t="n">
        <f aca="false">E81-J81</f>
        <v>0</v>
      </c>
      <c r="N81" s="64"/>
    </row>
    <row r="82" customFormat="false" ht="12.8" hidden="true" customHeight="false" outlineLevel="0" collapsed="false">
      <c r="A82" s="34" t="s">
        <v>85</v>
      </c>
      <c r="B82" s="28"/>
      <c r="C82" s="35" t="n">
        <f aca="false">SUM(C83:C84)</f>
        <v>0</v>
      </c>
      <c r="D82" s="36"/>
      <c r="E82" s="35" t="n">
        <f aca="false">SUM(E83:E84)</f>
        <v>0</v>
      </c>
      <c r="F82" s="67"/>
      <c r="G82" s="67" t="n">
        <f aca="false">SUM(G83:G84)</f>
        <v>0</v>
      </c>
      <c r="H82" s="31" t="n">
        <f aca="false">IF(AND(G82="",E82=""),"",IF(AND(G82&gt;0,E82&gt;0),G82/E82,0))</f>
        <v>0</v>
      </c>
      <c r="I82" s="68"/>
      <c r="J82" s="64" t="n">
        <f aca="false">SUM(J83:J84)</f>
        <v>0</v>
      </c>
      <c r="K82" s="37" t="n">
        <f aca="false">IF(AND(J82="",E82=""),"",IF(AND(J82&gt;0,E82&gt;0),J82/E82,0))</f>
        <v>0</v>
      </c>
      <c r="L82" s="33" t="n">
        <f aca="false">E82-J82</f>
        <v>0</v>
      </c>
    </row>
    <row r="83" customFormat="false" ht="12.8" hidden="true" customHeight="false" outlineLevel="0" collapsed="false">
      <c r="A83" s="34" t="s">
        <v>86</v>
      </c>
      <c r="B83" s="28"/>
      <c r="C83" s="35"/>
      <c r="D83" s="36"/>
      <c r="E83" s="35"/>
      <c r="F83" s="67"/>
      <c r="G83" s="67"/>
      <c r="H83" s="31" t="str">
        <f aca="false">IF(AND(G83="",E83=""),"",IF(AND(G83&gt;0,E83&gt;0),G83/E83,0))</f>
        <v/>
      </c>
      <c r="I83" s="68"/>
      <c r="J83" s="64"/>
      <c r="K83" s="37" t="str">
        <f aca="false">IF(AND(J83="",E83=""),"",IF(AND(J83&gt;0,E83&gt;0),J83/E83,0))</f>
        <v/>
      </c>
      <c r="L83" s="33" t="n">
        <f aca="false">E83-J83</f>
        <v>0</v>
      </c>
    </row>
    <row r="84" customFormat="false" ht="12.8" hidden="true" customHeight="false" outlineLevel="0" collapsed="false">
      <c r="A84" s="71" t="s">
        <v>87</v>
      </c>
      <c r="B84" s="28"/>
      <c r="C84" s="35"/>
      <c r="D84" s="36"/>
      <c r="E84" s="35"/>
      <c r="F84" s="67"/>
      <c r="G84" s="67"/>
      <c r="H84" s="31" t="str">
        <f aca="false">IF(AND(G84="",E84=""),"",IF(AND(G84&gt;0,E84&gt;0),G84/E84,0))</f>
        <v/>
      </c>
      <c r="I84" s="68"/>
      <c r="J84" s="64"/>
      <c r="K84" s="37" t="str">
        <f aca="false">IF(AND(J84="",E84=""),"",IF(AND(J84&gt;0,E84&gt;0),J84/E84,0))</f>
        <v/>
      </c>
      <c r="L84" s="33" t="n">
        <f aca="false">E84-J84</f>
        <v>0</v>
      </c>
    </row>
    <row r="85" customFormat="false" ht="12.8" hidden="true" customHeight="false" outlineLevel="0" collapsed="false">
      <c r="A85" s="34" t="s">
        <v>88</v>
      </c>
      <c r="B85" s="28"/>
      <c r="C85" s="35" t="n">
        <f aca="false">SUM(C86:C87)</f>
        <v>0</v>
      </c>
      <c r="D85" s="36"/>
      <c r="E85" s="35" t="n">
        <f aca="false">SUM(E86:E87)</f>
        <v>0</v>
      </c>
      <c r="F85" s="67"/>
      <c r="G85" s="67" t="n">
        <f aca="false">SUM(G86:G87)</f>
        <v>0</v>
      </c>
      <c r="H85" s="31" t="n">
        <f aca="false">IF(AND(G85="",E85=""),"",IF(AND(G85&gt;0,E85&gt;0),G85/E85,0))</f>
        <v>0</v>
      </c>
      <c r="I85" s="68"/>
      <c r="J85" s="64" t="n">
        <f aca="false">SUM(J86:J87)</f>
        <v>0</v>
      </c>
      <c r="K85" s="37" t="n">
        <f aca="false">IF(AND(J85="",E85=""),"",IF(AND(J85&gt;0,E85&gt;0),J85/E85,0))</f>
        <v>0</v>
      </c>
      <c r="L85" s="33" t="n">
        <f aca="false">E85-J85</f>
        <v>0</v>
      </c>
    </row>
    <row r="86" customFormat="false" ht="12.8" hidden="true" customHeight="false" outlineLevel="0" collapsed="false">
      <c r="A86" s="34" t="s">
        <v>86</v>
      </c>
      <c r="B86" s="28"/>
      <c r="C86" s="35"/>
      <c r="D86" s="36"/>
      <c r="E86" s="35"/>
      <c r="F86" s="67"/>
      <c r="G86" s="67"/>
      <c r="H86" s="31" t="str">
        <f aca="false">IF(AND(G86="",E86=""),"",IF(AND(G86&gt;0,E86&gt;0),G86/E86,0))</f>
        <v/>
      </c>
      <c r="I86" s="68"/>
      <c r="J86" s="64"/>
      <c r="K86" s="37" t="str">
        <f aca="false">IF(AND(J86="",E86=""),"",IF(AND(J86&gt;0,E86&gt;0),J86/E86,0))</f>
        <v/>
      </c>
      <c r="L86" s="33" t="n">
        <f aca="false">E86-J86</f>
        <v>0</v>
      </c>
    </row>
    <row r="87" customFormat="false" ht="12.8" hidden="true" customHeight="false" outlineLevel="0" collapsed="false">
      <c r="A87" s="71" t="s">
        <v>87</v>
      </c>
      <c r="B87" s="72"/>
      <c r="C87" s="73"/>
      <c r="D87" s="74"/>
      <c r="E87" s="73"/>
      <c r="F87" s="67"/>
      <c r="G87" s="67"/>
      <c r="H87" s="31" t="str">
        <f aca="false">IF(AND(G87="",E87=""),"",IF(AND(G87&gt;0,E87&gt;0),G87/E87,0))</f>
        <v/>
      </c>
      <c r="I87" s="68"/>
      <c r="J87" s="75"/>
      <c r="K87" s="37" t="str">
        <f aca="false">IF(AND(J87="",E87=""),"",IF(AND(J87&gt;0,E87&gt;0),J87/E87,0))</f>
        <v/>
      </c>
      <c r="L87" s="33" t="n">
        <f aca="false">E87-J87</f>
        <v>0</v>
      </c>
    </row>
    <row r="88" customFormat="false" ht="12.8" hidden="false" customHeight="false" outlineLevel="0" collapsed="false">
      <c r="A88" s="59" t="s">
        <v>89</v>
      </c>
      <c r="B88" s="76"/>
      <c r="C88" s="77" t="n">
        <f aca="false">SUM(C80,C81)</f>
        <v>459412392.56</v>
      </c>
      <c r="D88" s="78"/>
      <c r="E88" s="77" t="n">
        <f aca="false">SUM(E80,E81)</f>
        <v>459412392.56</v>
      </c>
      <c r="F88" s="78"/>
      <c r="G88" s="77" t="n">
        <f aca="false">SUM(G80,G81)</f>
        <v>66297557.48</v>
      </c>
      <c r="H88" s="31" t="n">
        <f aca="false">IF(AND(G88="",E88=""),"",IF(AND(G88&gt;0,E88&gt;0),G88/E88,0))</f>
        <v>0.144309466948786</v>
      </c>
      <c r="I88" s="79"/>
      <c r="J88" s="61" t="n">
        <f aca="false">SUM(J80,J81)</f>
        <v>411523962.99</v>
      </c>
      <c r="K88" s="70" t="n">
        <f aca="false">IF(AND(J88="",E88=""),"",IF(AND(J88&gt;0,E88&gt;0),J88/E88,0))</f>
        <v>0.895761563367611</v>
      </c>
      <c r="L88" s="63" t="n">
        <f aca="false">E88-J88</f>
        <v>47888429.57</v>
      </c>
      <c r="M88" s="80"/>
    </row>
    <row r="89" customFormat="false" ht="15" hidden="false" customHeight="true" outlineLevel="0" collapsed="false">
      <c r="A89" s="59" t="s">
        <v>90</v>
      </c>
      <c r="B89" s="81"/>
      <c r="C89" s="81"/>
      <c r="D89" s="81"/>
      <c r="E89" s="81"/>
      <c r="F89" s="81"/>
      <c r="G89" s="81"/>
      <c r="H89" s="82"/>
      <c r="I89" s="83" t="n">
        <f aca="false">IF(H121&gt;J88,H121-J88,0)</f>
        <v>0</v>
      </c>
      <c r="J89" s="83"/>
      <c r="K89" s="82"/>
      <c r="L89" s="82"/>
      <c r="M89" s="64"/>
    </row>
    <row r="90" customFormat="false" ht="12.8" hidden="false" customHeight="false" outlineLevel="0" collapsed="false">
      <c r="A90" s="84" t="s">
        <v>91</v>
      </c>
      <c r="B90" s="85"/>
      <c r="C90" s="86" t="n">
        <f aca="false">C88+B89</f>
        <v>459412392.56</v>
      </c>
      <c r="D90" s="87" t="n">
        <f aca="false">E88+D89</f>
        <v>459412392.56</v>
      </c>
      <c r="E90" s="87"/>
      <c r="F90" s="87" t="n">
        <f aca="false">G88+F89</f>
        <v>66297557.48</v>
      </c>
      <c r="G90" s="87"/>
      <c r="H90" s="85"/>
      <c r="I90" s="88"/>
      <c r="J90" s="86" t="n">
        <f aca="false">J88+I89</f>
        <v>411523962.99</v>
      </c>
      <c r="K90" s="85"/>
      <c r="L90" s="87" t="n">
        <f aca="false">L88+L89</f>
        <v>47888429.57</v>
      </c>
    </row>
    <row r="91" customFormat="false" ht="14.05" hidden="false" customHeight="false" outlineLevel="0" collapsed="false">
      <c r="A91" s="89" t="s">
        <v>92</v>
      </c>
      <c r="B91" s="90" t="n">
        <f aca="false">SUM(C91:C94)</f>
        <v>0</v>
      </c>
      <c r="C91" s="90"/>
      <c r="D91" s="91" t="n">
        <f aca="false">SUM(E91:E94)</f>
        <v>0</v>
      </c>
      <c r="E91" s="91"/>
      <c r="F91" s="81"/>
      <c r="G91" s="81"/>
      <c r="H91" s="92"/>
      <c r="I91" s="93"/>
      <c r="J91" s="94" t="n">
        <f aca="false">SUM(J93:J94)</f>
        <v>0</v>
      </c>
      <c r="K91" s="95"/>
      <c r="L91" s="95"/>
    </row>
    <row r="92" customFormat="false" ht="14.05" hidden="false" customHeight="false" outlineLevel="0" collapsed="false">
      <c r="A92" s="96" t="s">
        <v>93</v>
      </c>
      <c r="B92" s="91"/>
      <c r="C92" s="97"/>
      <c r="D92" s="98"/>
      <c r="E92" s="97"/>
      <c r="F92" s="99"/>
      <c r="G92" s="100"/>
      <c r="H92" s="92"/>
      <c r="I92" s="81"/>
      <c r="J92" s="81"/>
      <c r="K92" s="95"/>
      <c r="L92" s="95"/>
    </row>
    <row r="93" customFormat="false" ht="14.05" hidden="false" customHeight="false" outlineLevel="0" collapsed="false">
      <c r="A93" s="101" t="s">
        <v>94</v>
      </c>
      <c r="B93" s="81"/>
      <c r="C93" s="81"/>
      <c r="D93" s="98"/>
      <c r="E93" s="97"/>
      <c r="F93" s="81"/>
      <c r="G93" s="81"/>
      <c r="H93" s="92"/>
      <c r="I93" s="93"/>
      <c r="J93" s="94"/>
      <c r="K93" s="95"/>
      <c r="L93" s="95"/>
    </row>
    <row r="94" customFormat="false" ht="12.8" hidden="false" customHeight="false" outlineLevel="0" collapsed="false">
      <c r="A94" s="102" t="s">
        <v>95</v>
      </c>
      <c r="B94" s="81"/>
      <c r="C94" s="81"/>
      <c r="D94" s="103"/>
      <c r="E94" s="104"/>
      <c r="F94" s="81"/>
      <c r="G94" s="81"/>
      <c r="H94" s="92"/>
      <c r="I94" s="93"/>
      <c r="J94" s="94"/>
      <c r="K94" s="95"/>
      <c r="L94" s="95"/>
      <c r="M94" s="80"/>
    </row>
    <row r="95" customFormat="false" ht="12.75" hidden="false" customHeight="false" outlineLevel="0" collapsed="false">
      <c r="A95" s="51"/>
      <c r="L95" s="105"/>
    </row>
    <row r="96" customFormat="false" ht="14.25" hidden="false" customHeight="true" outlineLevel="0" collapsed="false">
      <c r="A96" s="106"/>
      <c r="B96" s="107" t="s">
        <v>96</v>
      </c>
      <c r="C96" s="107" t="s">
        <v>96</v>
      </c>
      <c r="D96" s="15" t="s">
        <v>97</v>
      </c>
      <c r="E96" s="15"/>
      <c r="F96" s="108" t="s">
        <v>11</v>
      </c>
      <c r="G96" s="15" t="s">
        <v>98</v>
      </c>
      <c r="H96" s="15"/>
      <c r="I96" s="108" t="s">
        <v>11</v>
      </c>
      <c r="J96" s="109" t="s">
        <v>99</v>
      </c>
      <c r="K96" s="110" t="s">
        <v>100</v>
      </c>
      <c r="L96" s="110"/>
    </row>
    <row r="97" customFormat="false" ht="14.25" hidden="false" customHeight="true" outlineLevel="0" collapsed="false">
      <c r="A97" s="111" t="s">
        <v>101</v>
      </c>
      <c r="B97" s="112" t="s">
        <v>102</v>
      </c>
      <c r="C97" s="112" t="s">
        <v>103</v>
      </c>
      <c r="D97" s="113" t="s">
        <v>104</v>
      </c>
      <c r="E97" s="113" t="s">
        <v>105</v>
      </c>
      <c r="F97" s="114"/>
      <c r="G97" s="113" t="s">
        <v>104</v>
      </c>
      <c r="H97" s="114" t="s">
        <v>105</v>
      </c>
      <c r="I97" s="114"/>
      <c r="J97" s="109"/>
      <c r="K97" s="110"/>
      <c r="L97" s="110"/>
    </row>
    <row r="98" customFormat="false" ht="14.25" hidden="false" customHeight="true" outlineLevel="0" collapsed="false">
      <c r="A98" s="114"/>
      <c r="B98" s="112"/>
      <c r="C98" s="112"/>
      <c r="D98" s="114" t="s">
        <v>106</v>
      </c>
      <c r="E98" s="114" t="s">
        <v>106</v>
      </c>
      <c r="F98" s="114"/>
      <c r="G98" s="114" t="s">
        <v>106</v>
      </c>
      <c r="H98" s="114" t="s">
        <v>106</v>
      </c>
      <c r="I98" s="114"/>
      <c r="J98" s="109"/>
      <c r="K98" s="110"/>
      <c r="L98" s="110"/>
    </row>
    <row r="99" customFormat="false" ht="12.75" hidden="false" customHeight="true" outlineLevel="0" collapsed="false">
      <c r="A99" s="115"/>
      <c r="B99" s="116" t="s">
        <v>107</v>
      </c>
      <c r="C99" s="116" t="s">
        <v>108</v>
      </c>
      <c r="D99" s="117"/>
      <c r="E99" s="116" t="s">
        <v>109</v>
      </c>
      <c r="F99" s="118" t="s">
        <v>110</v>
      </c>
      <c r="G99" s="117"/>
      <c r="H99" s="116" t="s">
        <v>111</v>
      </c>
      <c r="I99" s="116" t="s">
        <v>112</v>
      </c>
      <c r="J99" s="116" t="s">
        <v>113</v>
      </c>
      <c r="K99" s="110"/>
      <c r="L99" s="110"/>
    </row>
    <row r="100" customFormat="false" ht="14.05" hidden="false" customHeight="false" outlineLevel="0" collapsed="false">
      <c r="A100" s="119" t="s">
        <v>114</v>
      </c>
      <c r="B100" s="120" t="n">
        <f aca="false">SUM(B101,B107)</f>
        <v>438651180.16</v>
      </c>
      <c r="C100" s="121" t="n">
        <f aca="false">SUM(C101,C107)</f>
        <v>439090443.17</v>
      </c>
      <c r="D100" s="121" t="n">
        <f aca="false">SUM(D101,D107)</f>
        <v>70375524.39</v>
      </c>
      <c r="E100" s="120" t="n">
        <f aca="false">SUM(E101,E107)</f>
        <v>386361185.22</v>
      </c>
      <c r="F100" s="120" t="n">
        <f aca="false">C100-E100</f>
        <v>52729257.9499999</v>
      </c>
      <c r="G100" s="121" t="n">
        <f aca="false">SUM(G101,G107)</f>
        <v>72651833.46</v>
      </c>
      <c r="H100" s="120" t="n">
        <f aca="false">SUM(H101,H107)</f>
        <v>372131873.39</v>
      </c>
      <c r="I100" s="120" t="n">
        <f aca="false">C100-H100</f>
        <v>66958569.7799999</v>
      </c>
      <c r="J100" s="120" t="n">
        <f aca="false">SUM(J101,J107)</f>
        <v>348568331.3</v>
      </c>
      <c r="K100" s="30"/>
      <c r="L100" s="122" t="n">
        <f aca="false">SUM(L101,L107)</f>
        <v>14229311.83</v>
      </c>
    </row>
    <row r="101" customFormat="false" ht="12.8" hidden="false" customHeight="false" outlineLevel="0" collapsed="false">
      <c r="A101" s="51" t="s">
        <v>115</v>
      </c>
      <c r="B101" s="120" t="n">
        <f aca="false">SUM(B102:B104)</f>
        <v>407091633.32</v>
      </c>
      <c r="C101" s="123" t="n">
        <f aca="false">SUM(C102:C104)</f>
        <v>407530896.33</v>
      </c>
      <c r="D101" s="123" t="n">
        <f aca="false">SUM(D102:D104)</f>
        <v>65626714.21</v>
      </c>
      <c r="E101" s="120" t="n">
        <f aca="false">SUM(E102:E104)</f>
        <v>375415229.62</v>
      </c>
      <c r="F101" s="120" t="n">
        <f aca="false">C101-E101</f>
        <v>32115666.71</v>
      </c>
      <c r="G101" s="123" t="n">
        <f aca="false">SUM(G102:G104)</f>
        <v>71761814.37</v>
      </c>
      <c r="H101" s="120" t="n">
        <f aca="false">SUM(H102:H104)</f>
        <v>369213375.59</v>
      </c>
      <c r="I101" s="120" t="n">
        <f aca="false">C101-H101</f>
        <v>38317520.7399999</v>
      </c>
      <c r="J101" s="120" t="n">
        <f aca="false">SUM(J102:J104)</f>
        <v>345649833.5</v>
      </c>
      <c r="K101" s="36"/>
      <c r="L101" s="124" t="n">
        <f aca="false">SUM(L102:L104)</f>
        <v>6201854.02999999</v>
      </c>
    </row>
    <row r="102" s="3" customFormat="true" ht="12.8" hidden="false" customHeight="false" outlineLevel="0" collapsed="false">
      <c r="A102" s="51" t="s">
        <v>116</v>
      </c>
      <c r="B102" s="120" t="n">
        <v>288300729.8</v>
      </c>
      <c r="C102" s="125" t="n">
        <v>292259992.81</v>
      </c>
      <c r="D102" s="125" t="n">
        <v>57696844.86</v>
      </c>
      <c r="E102" s="126" t="n">
        <v>285454522.43</v>
      </c>
      <c r="F102" s="120" t="n">
        <f aca="false">C102-E102</f>
        <v>6805470.38</v>
      </c>
      <c r="G102" s="125" t="n">
        <v>57160646.71</v>
      </c>
      <c r="H102" s="126" t="n">
        <v>284778877.36</v>
      </c>
      <c r="I102" s="120" t="n">
        <f aca="false">C102-H102</f>
        <v>7481115.44999999</v>
      </c>
      <c r="J102" s="126" t="n">
        <v>261918247.09</v>
      </c>
      <c r="K102" s="36"/>
      <c r="L102" s="124" t="n">
        <f aca="false">E102-H102</f>
        <v>675645.069999993</v>
      </c>
    </row>
    <row r="103" customFormat="false" ht="12.8" hidden="true" customHeight="false" outlineLevel="0" collapsed="false">
      <c r="A103" s="51" t="s">
        <v>117</v>
      </c>
      <c r="B103" s="120"/>
      <c r="C103" s="123"/>
      <c r="D103" s="123"/>
      <c r="E103" s="120"/>
      <c r="F103" s="120" t="n">
        <f aca="false">C103-E103</f>
        <v>0</v>
      </c>
      <c r="G103" s="123"/>
      <c r="H103" s="120"/>
      <c r="I103" s="120" t="n">
        <f aca="false">C103-H103</f>
        <v>0</v>
      </c>
      <c r="J103" s="120"/>
      <c r="K103" s="36"/>
      <c r="L103" s="124"/>
    </row>
    <row r="104" customFormat="false" ht="12.8" hidden="false" customHeight="false" outlineLevel="0" collapsed="false">
      <c r="A104" s="51" t="s">
        <v>118</v>
      </c>
      <c r="B104" s="120" t="n">
        <f aca="false">SUM(B105:B106)</f>
        <v>118790903.52</v>
      </c>
      <c r="C104" s="123" t="n">
        <f aca="false">SUM(C105:C106)</f>
        <v>115270903.52</v>
      </c>
      <c r="D104" s="123" t="n">
        <f aca="false">SUM(D105:D106)</f>
        <v>7929869.35</v>
      </c>
      <c r="E104" s="120" t="n">
        <f aca="false">SUM(E105:E106)</f>
        <v>89960707.19</v>
      </c>
      <c r="F104" s="120" t="n">
        <f aca="false">C104-E104</f>
        <v>25310196.33</v>
      </c>
      <c r="G104" s="123" t="n">
        <f aca="false">SUM(G105:G106)</f>
        <v>14601167.66</v>
      </c>
      <c r="H104" s="120" t="n">
        <f aca="false">SUM(H105:H106)</f>
        <v>84434498.23</v>
      </c>
      <c r="I104" s="120" t="n">
        <f aca="false">C104-H104</f>
        <v>30836405.29</v>
      </c>
      <c r="J104" s="120" t="n">
        <f aca="false">SUM(J105:J106)</f>
        <v>83731586.41</v>
      </c>
      <c r="K104" s="36"/>
      <c r="L104" s="124" t="n">
        <f aca="false">SUM(L105:L106)</f>
        <v>5526208.95999999</v>
      </c>
    </row>
    <row r="105" customFormat="false" ht="12.75" hidden="true" customHeight="true" outlineLevel="0" collapsed="false">
      <c r="A105" s="127" t="s">
        <v>119</v>
      </c>
      <c r="B105" s="120"/>
      <c r="C105" s="123"/>
      <c r="D105" s="123"/>
      <c r="E105" s="120"/>
      <c r="F105" s="120" t="n">
        <f aca="false">C105-E105</f>
        <v>0</v>
      </c>
      <c r="G105" s="123"/>
      <c r="H105" s="120"/>
      <c r="I105" s="120" t="n">
        <f aca="false">C105-H105</f>
        <v>0</v>
      </c>
      <c r="J105" s="120"/>
      <c r="K105" s="36"/>
      <c r="L105" s="124"/>
    </row>
    <row r="106" customFormat="false" ht="12.75" hidden="false" customHeight="true" outlineLevel="0" collapsed="false">
      <c r="A106" s="127" t="s">
        <v>120</v>
      </c>
      <c r="B106" s="120" t="n">
        <v>118790903.52</v>
      </c>
      <c r="C106" s="125" t="n">
        <v>115270903.52</v>
      </c>
      <c r="D106" s="125" t="n">
        <v>7929869.35</v>
      </c>
      <c r="E106" s="126" t="n">
        <v>89960707.19</v>
      </c>
      <c r="F106" s="120" t="n">
        <f aca="false">C106-E106</f>
        <v>25310196.33</v>
      </c>
      <c r="G106" s="125" t="n">
        <v>14601167.66</v>
      </c>
      <c r="H106" s="126" t="n">
        <v>84434498.23</v>
      </c>
      <c r="I106" s="120" t="n">
        <f aca="false">C106-H106</f>
        <v>30836405.29</v>
      </c>
      <c r="J106" s="126" t="n">
        <v>83731586.41</v>
      </c>
      <c r="K106" s="36"/>
      <c r="L106" s="124" t="n">
        <f aca="false">E106-H106</f>
        <v>5526208.95999999</v>
      </c>
    </row>
    <row r="107" s="3" customFormat="true" ht="12.8" hidden="false" customHeight="false" outlineLevel="0" collapsed="false">
      <c r="A107" s="51" t="s">
        <v>121</v>
      </c>
      <c r="B107" s="120" t="n">
        <f aca="false">SUM(B108:B110)</f>
        <v>31559546.84</v>
      </c>
      <c r="C107" s="123" t="n">
        <f aca="false">SUM(C108:C110)</f>
        <v>31559546.84</v>
      </c>
      <c r="D107" s="123" t="n">
        <f aca="false">SUM(D108:D110)</f>
        <v>4748810.18</v>
      </c>
      <c r="E107" s="120" t="n">
        <f aca="false">SUM(E108:E110)</f>
        <v>10945955.6</v>
      </c>
      <c r="F107" s="120" t="n">
        <f aca="false">C107-E107</f>
        <v>20613591.24</v>
      </c>
      <c r="G107" s="123" t="n">
        <f aca="false">SUM(G108:G110)</f>
        <v>890019.09</v>
      </c>
      <c r="H107" s="120" t="n">
        <f aca="false">SUM(H108:H110)</f>
        <v>2918497.8</v>
      </c>
      <c r="I107" s="120" t="n">
        <f aca="false">C107-H107</f>
        <v>28641049.04</v>
      </c>
      <c r="J107" s="120" t="n">
        <f aca="false">SUM(J108:J110)</f>
        <v>2918497.8</v>
      </c>
      <c r="K107" s="36"/>
      <c r="L107" s="124" t="n">
        <f aca="false">SUM(L108:L110)</f>
        <v>8027457.8</v>
      </c>
    </row>
    <row r="108" customFormat="false" ht="12.8" hidden="false" customHeight="false" outlineLevel="0" collapsed="false">
      <c r="A108" s="51" t="s">
        <v>122</v>
      </c>
      <c r="B108" s="120" t="n">
        <v>31559546.84</v>
      </c>
      <c r="C108" s="123" t="n">
        <v>31559546.84</v>
      </c>
      <c r="D108" s="125" t="n">
        <v>4748810.18</v>
      </c>
      <c r="E108" s="126" t="n">
        <v>10945955.6</v>
      </c>
      <c r="F108" s="120" t="n">
        <f aca="false">C108-E108</f>
        <v>20613591.24</v>
      </c>
      <c r="G108" s="125" t="n">
        <v>890019.09</v>
      </c>
      <c r="H108" s="126" t="n">
        <v>2918497.8</v>
      </c>
      <c r="I108" s="120" t="n">
        <f aca="false">C108-H108</f>
        <v>28641049.04</v>
      </c>
      <c r="J108" s="126" t="n">
        <v>2918497.8</v>
      </c>
      <c r="K108" s="36"/>
      <c r="L108" s="124" t="n">
        <f aca="false">E108-H108</f>
        <v>8027457.8</v>
      </c>
    </row>
    <row r="109" customFormat="false" ht="12.8" hidden="true" customHeight="false" outlineLevel="0" collapsed="false">
      <c r="A109" s="51" t="s">
        <v>123</v>
      </c>
      <c r="B109" s="120"/>
      <c r="C109" s="123"/>
      <c r="D109" s="123"/>
      <c r="E109" s="120"/>
      <c r="F109" s="120" t="n">
        <f aca="false">C109-E109</f>
        <v>0</v>
      </c>
      <c r="G109" s="123"/>
      <c r="H109" s="120"/>
      <c r="I109" s="120" t="n">
        <f aca="false">C109-H109</f>
        <v>0</v>
      </c>
      <c r="J109" s="120"/>
      <c r="K109" s="36"/>
      <c r="L109" s="124"/>
    </row>
    <row r="110" customFormat="false" ht="12.8" hidden="true" customHeight="false" outlineLevel="0" collapsed="false">
      <c r="A110" s="51" t="s">
        <v>124</v>
      </c>
      <c r="B110" s="120"/>
      <c r="C110" s="123"/>
      <c r="D110" s="123"/>
      <c r="E110" s="120"/>
      <c r="F110" s="120" t="n">
        <f aca="false">C110-E110</f>
        <v>0</v>
      </c>
      <c r="G110" s="123"/>
      <c r="H110" s="120"/>
      <c r="I110" s="120" t="n">
        <f aca="false">C110-H110</f>
        <v>0</v>
      </c>
      <c r="J110" s="120"/>
      <c r="K110" s="36"/>
      <c r="L110" s="124"/>
    </row>
    <row r="111" customFormat="false" ht="12.8" hidden="true" customHeight="false" outlineLevel="0" collapsed="false">
      <c r="A111" s="51" t="s">
        <v>125</v>
      </c>
      <c r="B111" s="128"/>
      <c r="C111" s="123"/>
      <c r="D111" s="123"/>
      <c r="E111" s="128"/>
      <c r="F111" s="120" t="n">
        <f aca="false">C111-E111</f>
        <v>0</v>
      </c>
      <c r="G111" s="123"/>
      <c r="H111" s="128"/>
      <c r="I111" s="120" t="n">
        <f aca="false">C111-H111</f>
        <v>0</v>
      </c>
      <c r="J111" s="128"/>
      <c r="K111" s="36"/>
      <c r="L111" s="124"/>
    </row>
    <row r="112" customFormat="false" ht="12.8" hidden="false" customHeight="false" outlineLevel="0" collapsed="false">
      <c r="A112" s="51" t="s">
        <v>126</v>
      </c>
      <c r="B112" s="128" t="n">
        <f aca="false">B201</f>
        <v>20761212.4</v>
      </c>
      <c r="C112" s="129" t="n">
        <f aca="false">C201</f>
        <v>20321949.39</v>
      </c>
      <c r="D112" s="129" t="n">
        <f aca="false">D201</f>
        <v>4512919.35</v>
      </c>
      <c r="E112" s="128" t="n">
        <f aca="false">E201</f>
        <v>19345117.66</v>
      </c>
      <c r="F112" s="120" t="n">
        <f aca="false">C112-E112</f>
        <v>976831.730000001</v>
      </c>
      <c r="G112" s="129" t="n">
        <f aca="false">G201</f>
        <v>4606750.41</v>
      </c>
      <c r="H112" s="128" t="n">
        <f aca="false">H201</f>
        <v>19222340.61</v>
      </c>
      <c r="I112" s="120" t="n">
        <f aca="false">C112-H112</f>
        <v>1099608.78</v>
      </c>
      <c r="J112" s="128" t="n">
        <f aca="false">J201</f>
        <v>17487458.75</v>
      </c>
      <c r="K112" s="74"/>
      <c r="L112" s="130" t="n">
        <f aca="false">L201</f>
        <v>122777.05</v>
      </c>
    </row>
    <row r="113" customFormat="false" ht="12.8" hidden="false" customHeight="false" outlineLevel="0" collapsed="false">
      <c r="A113" s="102" t="s">
        <v>127</v>
      </c>
      <c r="B113" s="60" t="n">
        <f aca="false">SUM(B100+B112)</f>
        <v>459412392.56</v>
      </c>
      <c r="C113" s="60" t="n">
        <f aca="false">SUM(C100+C112)</f>
        <v>459412392.56</v>
      </c>
      <c r="D113" s="60" t="n">
        <f aca="false">SUM(D100+D112)</f>
        <v>74888443.74</v>
      </c>
      <c r="E113" s="60" t="n">
        <f aca="false">SUM(E100+E112)</f>
        <v>405706302.88</v>
      </c>
      <c r="F113" s="131" t="n">
        <f aca="false">C113-E113</f>
        <v>53706089.6799999</v>
      </c>
      <c r="G113" s="60" t="n">
        <f aca="false">SUM(G100+G112)</f>
        <v>77258583.87</v>
      </c>
      <c r="H113" s="60" t="n">
        <f aca="false">SUM(H100+H112)</f>
        <v>391354214</v>
      </c>
      <c r="I113" s="131" t="n">
        <f aca="false">C113-H113</f>
        <v>68058178.5599999</v>
      </c>
      <c r="J113" s="60" t="n">
        <f aca="false">SUM(J100+J112)</f>
        <v>366055790.05</v>
      </c>
      <c r="K113" s="60"/>
      <c r="L113" s="132" t="n">
        <f aca="false">SUM(L100+L112)</f>
        <v>14352088.88</v>
      </c>
    </row>
    <row r="114" customFormat="false" ht="14.05" hidden="false" customHeight="false" outlineLevel="0" collapsed="false">
      <c r="A114" s="65" t="s">
        <v>128</v>
      </c>
      <c r="B114" s="30" t="n">
        <f aca="false">SUM(B115,B118)</f>
        <v>0</v>
      </c>
      <c r="C114" s="30" t="n">
        <f aca="false">SUM(C115,C118)</f>
        <v>0</v>
      </c>
      <c r="D114" s="30" t="n">
        <f aca="false">SUM(D115,D118)</f>
        <v>0</v>
      </c>
      <c r="E114" s="30" t="n">
        <f aca="false">SUM(E115,E118)</f>
        <v>0</v>
      </c>
      <c r="F114" s="133" t="n">
        <f aca="false">C114-E114</f>
        <v>0</v>
      </c>
      <c r="G114" s="30" t="n">
        <f aca="false">SUM(G115,G118)</f>
        <v>0</v>
      </c>
      <c r="H114" s="30" t="n">
        <f aca="false">SUM(H115,H118)</f>
        <v>0</v>
      </c>
      <c r="I114" s="133" t="n">
        <f aca="false">C114-H114</f>
        <v>0</v>
      </c>
      <c r="J114" s="30" t="n">
        <f aca="false">SUM(J115,J118)</f>
        <v>0</v>
      </c>
      <c r="K114" s="30"/>
      <c r="L114" s="122" t="n">
        <f aca="false">SUM(L115,L118)</f>
        <v>0</v>
      </c>
    </row>
    <row r="115" customFormat="false" ht="12.8" hidden="true" customHeight="false" outlineLevel="0" collapsed="false">
      <c r="A115" s="34" t="s">
        <v>129</v>
      </c>
      <c r="B115" s="36" t="n">
        <f aca="false">SUM(B116:B117)</f>
        <v>0</v>
      </c>
      <c r="C115" s="36" t="n">
        <f aca="false">SUM(C116:C117)</f>
        <v>0</v>
      </c>
      <c r="D115" s="36" t="n">
        <f aca="false">SUM(D116:D117)</f>
        <v>0</v>
      </c>
      <c r="E115" s="36" t="n">
        <f aca="false">SUM(E116:E117)</f>
        <v>0</v>
      </c>
      <c r="F115" s="133" t="n">
        <f aca="false">C115-E115</f>
        <v>0</v>
      </c>
      <c r="G115" s="36" t="n">
        <f aca="false">SUM(G116:G117)</f>
        <v>0</v>
      </c>
      <c r="H115" s="36" t="n">
        <f aca="false">SUM(H116:H117)</f>
        <v>0</v>
      </c>
      <c r="I115" s="133" t="n">
        <f aca="false">C115-H115</f>
        <v>0</v>
      </c>
      <c r="J115" s="36" t="n">
        <f aca="false">SUM(J116:J117)</f>
        <v>0</v>
      </c>
      <c r="K115" s="36"/>
      <c r="L115" s="35" t="n">
        <f aca="false">SUM(L116:L117)</f>
        <v>0</v>
      </c>
    </row>
    <row r="116" customFormat="false" ht="12.8" hidden="true" customHeight="false" outlineLevel="0" collapsed="false">
      <c r="A116" s="34" t="s">
        <v>130</v>
      </c>
      <c r="B116" s="36"/>
      <c r="C116" s="36"/>
      <c r="D116" s="36"/>
      <c r="E116" s="36"/>
      <c r="F116" s="133" t="n">
        <f aca="false">C116-E116</f>
        <v>0</v>
      </c>
      <c r="G116" s="36"/>
      <c r="H116" s="36"/>
      <c r="I116" s="133" t="n">
        <f aca="false">C116-H116</f>
        <v>0</v>
      </c>
      <c r="J116" s="36"/>
      <c r="K116" s="36"/>
      <c r="L116" s="35"/>
    </row>
    <row r="117" customFormat="false" ht="12.8" hidden="true" customHeight="false" outlineLevel="0" collapsed="false">
      <c r="A117" s="34" t="s">
        <v>131</v>
      </c>
      <c r="B117" s="36"/>
      <c r="C117" s="36"/>
      <c r="D117" s="36"/>
      <c r="E117" s="36"/>
      <c r="F117" s="133" t="n">
        <f aca="false">C117-E117</f>
        <v>0</v>
      </c>
      <c r="G117" s="36"/>
      <c r="H117" s="36"/>
      <c r="I117" s="133" t="n">
        <f aca="false">C117-H117</f>
        <v>0</v>
      </c>
      <c r="J117" s="36"/>
      <c r="K117" s="36"/>
      <c r="L117" s="35"/>
    </row>
    <row r="118" customFormat="false" ht="12.8" hidden="true" customHeight="false" outlineLevel="0" collapsed="false">
      <c r="A118" s="34" t="s">
        <v>132</v>
      </c>
      <c r="B118" s="36" t="n">
        <f aca="false">SUM(B119:B120)</f>
        <v>0</v>
      </c>
      <c r="C118" s="36" t="n">
        <f aca="false">SUM(C119:C120)</f>
        <v>0</v>
      </c>
      <c r="D118" s="36" t="n">
        <f aca="false">SUM(D119:D120)</f>
        <v>0</v>
      </c>
      <c r="E118" s="36" t="n">
        <f aca="false">SUM(E119:E120)</f>
        <v>0</v>
      </c>
      <c r="F118" s="133" t="n">
        <f aca="false">C118-E118</f>
        <v>0</v>
      </c>
      <c r="G118" s="36" t="n">
        <f aca="false">SUM(G119:G120)</f>
        <v>0</v>
      </c>
      <c r="H118" s="36" t="n">
        <f aca="false">SUM(H119:H120)</f>
        <v>0</v>
      </c>
      <c r="I118" s="133" t="n">
        <f aca="false">C118-H118</f>
        <v>0</v>
      </c>
      <c r="J118" s="36" t="n">
        <f aca="false">SUM(J119:J120)</f>
        <v>0</v>
      </c>
      <c r="K118" s="36"/>
      <c r="L118" s="35" t="n">
        <f aca="false">SUM(L119:L120)</f>
        <v>0</v>
      </c>
    </row>
    <row r="119" customFormat="false" ht="12.8" hidden="true" customHeight="false" outlineLevel="0" collapsed="false">
      <c r="A119" s="34" t="s">
        <v>130</v>
      </c>
      <c r="B119" s="36"/>
      <c r="C119" s="36"/>
      <c r="D119" s="36"/>
      <c r="E119" s="36"/>
      <c r="F119" s="133" t="n">
        <f aca="false">C119-E119</f>
        <v>0</v>
      </c>
      <c r="G119" s="36"/>
      <c r="H119" s="36"/>
      <c r="I119" s="133" t="n">
        <f aca="false">C119-H119</f>
        <v>0</v>
      </c>
      <c r="J119" s="36"/>
      <c r="K119" s="36"/>
      <c r="L119" s="35"/>
    </row>
    <row r="120" customFormat="false" ht="12.8" hidden="true" customHeight="false" outlineLevel="0" collapsed="false">
      <c r="A120" s="134" t="s">
        <v>131</v>
      </c>
      <c r="B120" s="74"/>
      <c r="C120" s="74"/>
      <c r="D120" s="74"/>
      <c r="E120" s="74"/>
      <c r="F120" s="133" t="n">
        <f aca="false">C120-E120</f>
        <v>0</v>
      </c>
      <c r="G120" s="74"/>
      <c r="H120" s="74"/>
      <c r="I120" s="133" t="n">
        <f aca="false">C120-H120</f>
        <v>0</v>
      </c>
      <c r="J120" s="74"/>
      <c r="K120" s="74"/>
      <c r="L120" s="73"/>
    </row>
    <row r="121" customFormat="false" ht="12.8" hidden="false" customHeight="false" outlineLevel="0" collapsed="false">
      <c r="A121" s="135" t="s">
        <v>133</v>
      </c>
      <c r="B121" s="131" t="n">
        <f aca="false">SUM(B113,B114)</f>
        <v>459412392.56</v>
      </c>
      <c r="C121" s="131" t="n">
        <f aca="false">SUM(C113,C114)</f>
        <v>459412392.56</v>
      </c>
      <c r="D121" s="131" t="n">
        <f aca="false">SUM(D113,D114)</f>
        <v>74888443.74</v>
      </c>
      <c r="E121" s="131" t="n">
        <f aca="false">SUM(E113,E114)</f>
        <v>405706302.88</v>
      </c>
      <c r="F121" s="131" t="n">
        <f aca="false">C121-E121</f>
        <v>53706089.6799999</v>
      </c>
      <c r="G121" s="131" t="n">
        <f aca="false">SUM(G113,G114)</f>
        <v>77258583.87</v>
      </c>
      <c r="H121" s="131" t="n">
        <f aca="false">SUM(H113,H114)</f>
        <v>391354214</v>
      </c>
      <c r="I121" s="131" t="n">
        <f aca="false">C121-H121</f>
        <v>68058178.5599999</v>
      </c>
      <c r="J121" s="131" t="n">
        <f aca="false">SUM(J113,J114)</f>
        <v>366055790.05</v>
      </c>
      <c r="K121" s="60"/>
      <c r="L121" s="61" t="n">
        <f aca="false">SUM(L113,L114)</f>
        <v>14352088.88</v>
      </c>
    </row>
    <row r="122" customFormat="false" ht="12.8" hidden="false" customHeight="false" outlineLevel="0" collapsed="false">
      <c r="A122" s="135" t="s">
        <v>134</v>
      </c>
      <c r="B122" s="136"/>
      <c r="C122" s="136"/>
      <c r="D122" s="136"/>
      <c r="E122" s="137" t="n">
        <f aca="false">IF(J88&gt;E121,J88-E121,0)</f>
        <v>5817660.10999996</v>
      </c>
      <c r="F122" s="136"/>
      <c r="G122" s="136"/>
      <c r="H122" s="137" t="n">
        <f aca="false">IF(J88&gt;H121,J88-H121,0)</f>
        <v>20169748.99</v>
      </c>
      <c r="I122" s="136"/>
      <c r="J122" s="137" t="n">
        <f aca="false">IF(J88&gt;J121,J88-J121,0)</f>
        <v>45468172.94</v>
      </c>
      <c r="K122" s="138"/>
      <c r="L122" s="138"/>
    </row>
    <row r="123" customFormat="false" ht="12.8" hidden="false" customHeight="false" outlineLevel="0" collapsed="false">
      <c r="A123" s="139" t="s">
        <v>135</v>
      </c>
      <c r="B123" s="140" t="n">
        <f aca="false">B121+B122</f>
        <v>459412392.56</v>
      </c>
      <c r="C123" s="140" t="n">
        <f aca="false">C121+C122</f>
        <v>459412392.56</v>
      </c>
      <c r="D123" s="140" t="n">
        <f aca="false">D121+D122</f>
        <v>74888443.74</v>
      </c>
      <c r="E123" s="140" t="n">
        <f aca="false">E121+E122</f>
        <v>411523962.99</v>
      </c>
      <c r="F123" s="140" t="n">
        <f aca="false">F121+F122</f>
        <v>53706089.6799999</v>
      </c>
      <c r="G123" s="140" t="n">
        <f aca="false">G121+G122</f>
        <v>77258583.87</v>
      </c>
      <c r="H123" s="140" t="n">
        <f aca="false">H121+H122</f>
        <v>411523962.99</v>
      </c>
      <c r="I123" s="140" t="n">
        <f aca="false">I121+I122</f>
        <v>68058178.5599999</v>
      </c>
      <c r="J123" s="140" t="n">
        <f aca="false">J121+J122</f>
        <v>411523962.99</v>
      </c>
      <c r="K123" s="141" t="n">
        <f aca="false">L121+K122</f>
        <v>14352088.88</v>
      </c>
      <c r="L123" s="141"/>
    </row>
    <row r="124" customFormat="false" ht="12.75" hidden="false" customHeight="false" outlineLevel="0" collapsed="false">
      <c r="A124" s="135" t="s">
        <v>136</v>
      </c>
      <c r="B124" s="131"/>
      <c r="C124" s="131"/>
      <c r="D124" s="136"/>
      <c r="E124" s="136"/>
      <c r="F124" s="137"/>
      <c r="G124" s="136"/>
      <c r="H124" s="136"/>
      <c r="I124" s="137"/>
      <c r="J124" s="136"/>
      <c r="K124" s="142"/>
      <c r="L124" s="142"/>
    </row>
    <row r="125" customFormat="false" ht="12.75" hidden="false" customHeight="true" outlineLevel="0" collapsed="false">
      <c r="A125" s="143" t="s">
        <v>137</v>
      </c>
      <c r="B125" s="143"/>
      <c r="C125" s="143"/>
      <c r="D125" s="143"/>
      <c r="E125" s="143"/>
      <c r="F125" s="143"/>
      <c r="G125" s="143"/>
      <c r="H125" s="143"/>
      <c r="I125" s="143"/>
      <c r="J125" s="143"/>
      <c r="K125" s="143"/>
    </row>
    <row r="126" customFormat="false" ht="13.5" hidden="false" customHeight="true" outlineLevel="0" collapsed="false">
      <c r="A126" s="144" t="s">
        <v>138</v>
      </c>
      <c r="B126" s="144"/>
      <c r="C126" s="144"/>
      <c r="D126" s="144"/>
      <c r="E126" s="144"/>
      <c r="F126" s="144"/>
      <c r="G126" s="144"/>
      <c r="H126" s="144"/>
      <c r="I126" s="145"/>
      <c r="J126" s="145"/>
      <c r="K126" s="145"/>
    </row>
    <row r="127" customFormat="false" ht="12.75" hidden="false" customHeight="true" outlineLevel="0" collapsed="false">
      <c r="A127" s="144" t="s">
        <v>139</v>
      </c>
      <c r="B127" s="144"/>
      <c r="C127" s="144"/>
      <c r="D127" s="145"/>
      <c r="E127" s="145"/>
      <c r="F127" s="145"/>
      <c r="G127" s="145"/>
      <c r="H127" s="145"/>
      <c r="I127" s="145"/>
      <c r="J127" s="145"/>
      <c r="K127" s="145"/>
    </row>
    <row r="128" customFormat="false" ht="12.75" hidden="false" customHeight="true" outlineLevel="0" collapsed="false">
      <c r="A128" s="145"/>
      <c r="B128" s="145"/>
      <c r="C128" s="145"/>
      <c r="D128" s="145"/>
      <c r="E128" s="145"/>
      <c r="F128" s="145"/>
      <c r="G128" s="145"/>
      <c r="H128" s="145"/>
      <c r="I128" s="145"/>
      <c r="J128" s="145"/>
      <c r="K128" s="145"/>
    </row>
    <row r="129" customFormat="false" ht="12.75" hidden="false" customHeight="true" outlineLevel="0" collapsed="false">
      <c r="A129" s="145"/>
      <c r="B129" s="145"/>
      <c r="C129" s="145"/>
      <c r="D129" s="145"/>
      <c r="E129" s="145"/>
      <c r="F129" s="145"/>
      <c r="G129" s="145"/>
      <c r="H129" s="145"/>
      <c r="I129" s="145"/>
      <c r="J129" s="145"/>
      <c r="K129" s="145"/>
    </row>
    <row r="130" customFormat="false" ht="11.25" hidden="false" customHeight="true" outlineLevel="0" collapsed="false">
      <c r="A130" s="146"/>
      <c r="B130" s="14" t="s">
        <v>8</v>
      </c>
      <c r="C130" s="14"/>
      <c r="D130" s="14" t="s">
        <v>9</v>
      </c>
      <c r="E130" s="14"/>
      <c r="F130" s="15" t="s">
        <v>10</v>
      </c>
      <c r="G130" s="15"/>
      <c r="H130" s="15"/>
      <c r="I130" s="15"/>
      <c r="J130" s="15"/>
      <c r="K130" s="15"/>
      <c r="L130" s="16" t="s">
        <v>11</v>
      </c>
    </row>
    <row r="131" customFormat="false" ht="11.25" hidden="false" customHeight="true" outlineLevel="0" collapsed="false">
      <c r="A131" s="147" t="s">
        <v>140</v>
      </c>
      <c r="B131" s="14"/>
      <c r="C131" s="14"/>
      <c r="D131" s="14"/>
      <c r="E131" s="14"/>
      <c r="F131" s="16" t="s">
        <v>13</v>
      </c>
      <c r="G131" s="16"/>
      <c r="H131" s="18" t="s">
        <v>14</v>
      </c>
      <c r="I131" s="16" t="s">
        <v>15</v>
      </c>
      <c r="J131" s="16"/>
      <c r="K131" s="19" t="s">
        <v>14</v>
      </c>
      <c r="L131" s="20"/>
    </row>
    <row r="132" customFormat="false" ht="11.25" hidden="false" customHeight="true" outlineLevel="0" collapsed="false">
      <c r="A132" s="148"/>
      <c r="B132" s="22"/>
      <c r="C132" s="23"/>
      <c r="D132" s="24" t="s">
        <v>16</v>
      </c>
      <c r="E132" s="24"/>
      <c r="F132" s="24" t="s">
        <v>17</v>
      </c>
      <c r="G132" s="24"/>
      <c r="H132" s="25" t="s">
        <v>18</v>
      </c>
      <c r="I132" s="24" t="s">
        <v>19</v>
      </c>
      <c r="J132" s="24"/>
      <c r="K132" s="26" t="s">
        <v>20</v>
      </c>
      <c r="L132" s="24" t="s">
        <v>21</v>
      </c>
    </row>
    <row r="133" customFormat="false" ht="11.25" hidden="false" customHeight="true" outlineLevel="0" collapsed="false">
      <c r="A133" s="65" t="s">
        <v>82</v>
      </c>
      <c r="B133" s="66"/>
      <c r="C133" s="29" t="n">
        <f aca="false">SUM(C134,C174)</f>
        <v>16998206.33</v>
      </c>
      <c r="D133" s="29"/>
      <c r="E133" s="29" t="n">
        <f aca="false">SUM(E134,E174)</f>
        <v>16998206.33</v>
      </c>
      <c r="F133" s="29"/>
      <c r="G133" s="29" t="n">
        <f aca="false">SUM(G134,G174)</f>
        <v>4165094.39</v>
      </c>
      <c r="H133" s="31" t="n">
        <f aca="false">G133/E133</f>
        <v>0.245031405616548</v>
      </c>
      <c r="I133" s="32"/>
      <c r="J133" s="29" t="n">
        <f aca="false">SUM(J134,J174)</f>
        <v>18135010.63</v>
      </c>
      <c r="K133" s="149" t="n">
        <f aca="false">J133/E133</f>
        <v>1.06687789746343</v>
      </c>
      <c r="L133" s="150" t="n">
        <f aca="false">E133-J133</f>
        <v>-1136804.3</v>
      </c>
    </row>
    <row r="134" customFormat="false" ht="11.25" hidden="false" customHeight="true" outlineLevel="0" collapsed="false">
      <c r="A134" s="34" t="s">
        <v>23</v>
      </c>
      <c r="B134" s="151"/>
      <c r="C134" s="35" t="n">
        <f aca="false">SUM(C135,C139,C144,C152,C153,C154,C160,C169)</f>
        <v>16998206.33</v>
      </c>
      <c r="D134" s="35"/>
      <c r="E134" s="35" t="n">
        <f aca="false">SUM(E135,E139,E144,E152,E153,E154,E160,E169)</f>
        <v>16998206.33</v>
      </c>
      <c r="F134" s="35"/>
      <c r="G134" s="35" t="n">
        <f aca="false">SUM(G135,G139,G144,G152,G153,G154,G160,G169)</f>
        <v>4165094.39</v>
      </c>
      <c r="H134" s="37" t="n">
        <f aca="false">G134/E134</f>
        <v>0.245031405616548</v>
      </c>
      <c r="I134" s="38"/>
      <c r="J134" s="35" t="n">
        <f aca="false">SUM(J135,J139,J144,J152,J153,J154,J160,J169)</f>
        <v>18135010.63</v>
      </c>
      <c r="K134" s="152" t="n">
        <f aca="false">J134/E134</f>
        <v>1.06687789746343</v>
      </c>
      <c r="L134" s="33" t="n">
        <f aca="false">E134-J134</f>
        <v>-1136804.3</v>
      </c>
    </row>
    <row r="135" customFormat="false" ht="11.25" hidden="true" customHeight="true" outlineLevel="0" collapsed="false">
      <c r="A135" s="34" t="s">
        <v>141</v>
      </c>
      <c r="B135" s="151"/>
      <c r="C135" s="35" t="n">
        <f aca="false">SUM(C136:C138)</f>
        <v>0</v>
      </c>
      <c r="D135" s="35"/>
      <c r="E135" s="35" t="n">
        <f aca="false">SUM(E136:E138)</f>
        <v>0</v>
      </c>
      <c r="F135" s="35"/>
      <c r="G135" s="35" t="n">
        <f aca="false">SUM(G136:G138)</f>
        <v>0</v>
      </c>
      <c r="H135" s="37" t="e">
        <f aca="false">G135/E135</f>
        <v>#DIV/0!</v>
      </c>
      <c r="I135" s="38"/>
      <c r="J135" s="35" t="n">
        <f aca="false">SUM(J136:J138)</f>
        <v>0</v>
      </c>
      <c r="K135" s="152" t="e">
        <f aca="false">J135/E135</f>
        <v>#DIV/0!</v>
      </c>
      <c r="L135" s="33" t="n">
        <f aca="false">E135-J135</f>
        <v>0</v>
      </c>
    </row>
    <row r="136" customFormat="false" ht="11.25" hidden="true" customHeight="true" outlineLevel="0" collapsed="false">
      <c r="A136" s="34" t="s">
        <v>25</v>
      </c>
      <c r="B136" s="151"/>
      <c r="C136" s="35"/>
      <c r="D136" s="35"/>
      <c r="E136" s="35"/>
      <c r="F136" s="35"/>
      <c r="G136" s="35"/>
      <c r="H136" s="37" t="e">
        <f aca="false">G136/E136</f>
        <v>#DIV/0!</v>
      </c>
      <c r="I136" s="38"/>
      <c r="J136" s="35"/>
      <c r="K136" s="152" t="e">
        <f aca="false">J136/E136</f>
        <v>#DIV/0!</v>
      </c>
      <c r="L136" s="33" t="n">
        <f aca="false">E136-J136</f>
        <v>0</v>
      </c>
    </row>
    <row r="137" customFormat="false" ht="11.25" hidden="true" customHeight="true" outlineLevel="0" collapsed="false">
      <c r="A137" s="34" t="s">
        <v>26</v>
      </c>
      <c r="B137" s="151"/>
      <c r="C137" s="35"/>
      <c r="D137" s="35"/>
      <c r="E137" s="35"/>
      <c r="F137" s="35"/>
      <c r="G137" s="35"/>
      <c r="H137" s="37" t="e">
        <f aca="false">G137/E137</f>
        <v>#DIV/0!</v>
      </c>
      <c r="I137" s="38"/>
      <c r="J137" s="35"/>
      <c r="K137" s="152" t="e">
        <f aca="false">J137/E137</f>
        <v>#DIV/0!</v>
      </c>
      <c r="L137" s="33" t="n">
        <f aca="false">E137-J137</f>
        <v>0</v>
      </c>
    </row>
    <row r="138" customFormat="false" ht="11.25" hidden="true" customHeight="true" outlineLevel="0" collapsed="false">
      <c r="A138" s="34" t="s">
        <v>27</v>
      </c>
      <c r="B138" s="151"/>
      <c r="C138" s="35"/>
      <c r="D138" s="35"/>
      <c r="E138" s="35"/>
      <c r="F138" s="35"/>
      <c r="G138" s="35"/>
      <c r="H138" s="37" t="e">
        <f aca="false">G138/E138</f>
        <v>#DIV/0!</v>
      </c>
      <c r="I138" s="38"/>
      <c r="J138" s="35"/>
      <c r="K138" s="152" t="e">
        <f aca="false">J138/E138</f>
        <v>#DIV/0!</v>
      </c>
      <c r="L138" s="33" t="n">
        <f aca="false">E138-J138</f>
        <v>0</v>
      </c>
    </row>
    <row r="139" customFormat="false" ht="11.25" hidden="false" customHeight="true" outlineLevel="0" collapsed="false">
      <c r="A139" s="34" t="s">
        <v>28</v>
      </c>
      <c r="B139" s="151"/>
      <c r="C139" s="35" t="n">
        <f aca="false">SUM(C140:C143)</f>
        <v>16998206.33</v>
      </c>
      <c r="D139" s="35"/>
      <c r="E139" s="35" t="n">
        <f aca="false">SUM(E140:E143)</f>
        <v>16998206.33</v>
      </c>
      <c r="F139" s="35"/>
      <c r="G139" s="35" t="n">
        <f aca="false">SUM(G140:G143)</f>
        <v>4165094.39</v>
      </c>
      <c r="H139" s="37" t="n">
        <f aca="false">G139/E139</f>
        <v>0.245031405616548</v>
      </c>
      <c r="I139" s="38"/>
      <c r="J139" s="35" t="n">
        <f aca="false">SUM(J140:J143)</f>
        <v>18135010.63</v>
      </c>
      <c r="K139" s="152" t="n">
        <f aca="false">J139/E139</f>
        <v>1.06687789746343</v>
      </c>
      <c r="L139" s="33" t="n">
        <f aca="false">E139-J139</f>
        <v>-1136804.3</v>
      </c>
    </row>
    <row r="140" customFormat="false" ht="11.25" hidden="false" customHeight="true" outlineLevel="0" collapsed="false">
      <c r="A140" s="134" t="s">
        <v>29</v>
      </c>
      <c r="B140" s="153"/>
      <c r="C140" s="73" t="n">
        <v>16998206.33</v>
      </c>
      <c r="D140" s="73"/>
      <c r="E140" s="73" t="n">
        <v>16998206.33</v>
      </c>
      <c r="F140" s="73"/>
      <c r="G140" s="154" t="n">
        <f aca="false">1390860.59+2774233.8</f>
        <v>4165094.39</v>
      </c>
      <c r="H140" s="58" t="n">
        <f aca="false">G140/E140</f>
        <v>0.245031405616548</v>
      </c>
      <c r="I140" s="155"/>
      <c r="J140" s="40" t="n">
        <v>18135010.63</v>
      </c>
      <c r="K140" s="156" t="n">
        <f aca="false">J140/E140</f>
        <v>1.06687789746343</v>
      </c>
      <c r="L140" s="157" t="n">
        <f aca="false">E140-J140</f>
        <v>-1136804.3</v>
      </c>
    </row>
    <row r="141" customFormat="false" ht="11.25" hidden="true" customHeight="true" outlineLevel="0" collapsed="false">
      <c r="A141" s="34" t="s">
        <v>30</v>
      </c>
      <c r="B141" s="151"/>
      <c r="C141" s="35"/>
      <c r="D141" s="35"/>
      <c r="E141" s="35"/>
      <c r="F141" s="35"/>
      <c r="G141" s="35"/>
      <c r="H141" s="37" t="e">
        <f aca="false">G141/E141</f>
        <v>#DIV/0!</v>
      </c>
      <c r="I141" s="38"/>
      <c r="J141" s="35"/>
      <c r="K141" s="152" t="e">
        <f aca="false">J141/E141</f>
        <v>#DIV/0!</v>
      </c>
      <c r="L141" s="33" t="n">
        <f aca="false">E141-J141</f>
        <v>0</v>
      </c>
    </row>
    <row r="142" customFormat="false" ht="25.5" hidden="true" customHeight="false" outlineLevel="0" collapsed="false">
      <c r="A142" s="158" t="s">
        <v>31</v>
      </c>
      <c r="B142" s="151"/>
      <c r="C142" s="35"/>
      <c r="D142" s="35"/>
      <c r="E142" s="35"/>
      <c r="F142" s="35"/>
      <c r="G142" s="35"/>
      <c r="H142" s="37" t="e">
        <f aca="false">G142/E142</f>
        <v>#DIV/0!</v>
      </c>
      <c r="I142" s="38"/>
      <c r="J142" s="35"/>
      <c r="K142" s="152" t="e">
        <f aca="false">J142/E142</f>
        <v>#DIV/0!</v>
      </c>
      <c r="L142" s="33" t="n">
        <f aca="false">E142-J142</f>
        <v>0</v>
      </c>
    </row>
    <row r="143" customFormat="false" ht="12.75" hidden="true" customHeight="false" outlineLevel="0" collapsed="false">
      <c r="A143" s="41" t="s">
        <v>32</v>
      </c>
      <c r="B143" s="151"/>
      <c r="C143" s="35"/>
      <c r="D143" s="35"/>
      <c r="E143" s="35"/>
      <c r="F143" s="35"/>
      <c r="G143" s="35"/>
      <c r="H143" s="37" t="e">
        <f aca="false">G143/E143</f>
        <v>#DIV/0!</v>
      </c>
      <c r="I143" s="38"/>
      <c r="J143" s="35"/>
      <c r="K143" s="152" t="e">
        <f aca="false">J143/E143</f>
        <v>#DIV/0!</v>
      </c>
      <c r="L143" s="33" t="n">
        <f aca="false">E143-J143</f>
        <v>0</v>
      </c>
    </row>
    <row r="144" customFormat="false" ht="11.25" hidden="true" customHeight="true" outlineLevel="0" collapsed="false">
      <c r="A144" s="34" t="s">
        <v>33</v>
      </c>
      <c r="B144" s="151"/>
      <c r="C144" s="35" t="n">
        <f aca="false">SUM(C145:C151)</f>
        <v>0</v>
      </c>
      <c r="D144" s="35"/>
      <c r="E144" s="35" t="n">
        <f aca="false">SUM(E145:E151)</f>
        <v>0</v>
      </c>
      <c r="F144" s="35"/>
      <c r="G144" s="35" t="n">
        <f aca="false">SUM(G145:G151)</f>
        <v>0</v>
      </c>
      <c r="H144" s="37" t="e">
        <f aca="false">G144/E144</f>
        <v>#DIV/0!</v>
      </c>
      <c r="I144" s="38"/>
      <c r="J144" s="35" t="n">
        <f aca="false">SUM(J145:J151)</f>
        <v>0</v>
      </c>
      <c r="K144" s="152" t="e">
        <f aca="false">J144/E144</f>
        <v>#DIV/0!</v>
      </c>
      <c r="L144" s="33" t="n">
        <f aca="false">E144-J144</f>
        <v>0</v>
      </c>
    </row>
    <row r="145" customFormat="false" ht="11.25" hidden="true" customHeight="true" outlineLevel="0" collapsed="false">
      <c r="A145" s="34" t="s">
        <v>34</v>
      </c>
      <c r="B145" s="151"/>
      <c r="C145" s="35"/>
      <c r="D145" s="35"/>
      <c r="E145" s="35"/>
      <c r="F145" s="35"/>
      <c r="G145" s="35"/>
      <c r="H145" s="37" t="e">
        <f aca="false">G145/E145</f>
        <v>#DIV/0!</v>
      </c>
      <c r="I145" s="38"/>
      <c r="J145" s="35"/>
      <c r="K145" s="152" t="e">
        <f aca="false">J145/E145</f>
        <v>#DIV/0!</v>
      </c>
      <c r="L145" s="33" t="n">
        <f aca="false">E145-J145</f>
        <v>0</v>
      </c>
    </row>
    <row r="146" customFormat="false" ht="11.25" hidden="true" customHeight="true" outlineLevel="0" collapsed="false">
      <c r="A146" s="34" t="s">
        <v>35</v>
      </c>
      <c r="B146" s="151"/>
      <c r="C146" s="35"/>
      <c r="D146" s="35"/>
      <c r="E146" s="35"/>
      <c r="F146" s="35"/>
      <c r="G146" s="35"/>
      <c r="H146" s="37" t="e">
        <f aca="false">G146/E146</f>
        <v>#DIV/0!</v>
      </c>
      <c r="I146" s="38"/>
      <c r="J146" s="35"/>
      <c r="K146" s="152" t="e">
        <f aca="false">J146/E146</f>
        <v>#DIV/0!</v>
      </c>
      <c r="L146" s="33" t="n">
        <f aca="false">E146-J146</f>
        <v>0</v>
      </c>
    </row>
    <row r="147" customFormat="false" ht="25.5" hidden="true" customHeight="false" outlineLevel="0" collapsed="false">
      <c r="A147" s="41" t="s">
        <v>142</v>
      </c>
      <c r="B147" s="151"/>
      <c r="C147" s="35"/>
      <c r="D147" s="35"/>
      <c r="E147" s="35"/>
      <c r="F147" s="35"/>
      <c r="G147" s="35"/>
      <c r="H147" s="37" t="e">
        <f aca="false">G147/E147</f>
        <v>#DIV/0!</v>
      </c>
      <c r="I147" s="38"/>
      <c r="J147" s="35"/>
      <c r="K147" s="152" t="e">
        <f aca="false">J147/E147</f>
        <v>#DIV/0!</v>
      </c>
      <c r="L147" s="33" t="n">
        <f aca="false">E147-J147</f>
        <v>0</v>
      </c>
    </row>
    <row r="148" customFormat="false" ht="11.25" hidden="true" customHeight="true" outlineLevel="0" collapsed="false">
      <c r="A148" s="34" t="s">
        <v>37</v>
      </c>
      <c r="B148" s="151"/>
      <c r="C148" s="35"/>
      <c r="D148" s="35"/>
      <c r="E148" s="35"/>
      <c r="F148" s="35"/>
      <c r="G148" s="35"/>
      <c r="H148" s="37" t="e">
        <f aca="false">G148/E148</f>
        <v>#DIV/0!</v>
      </c>
      <c r="I148" s="38"/>
      <c r="J148" s="35"/>
      <c r="K148" s="152" t="e">
        <f aca="false">J148/E148</f>
        <v>#DIV/0!</v>
      </c>
      <c r="L148" s="33" t="n">
        <f aca="false">E148-J148</f>
        <v>0</v>
      </c>
    </row>
    <row r="149" customFormat="false" ht="11.25" hidden="true" customHeight="true" outlineLevel="0" collapsed="false">
      <c r="A149" s="34" t="s">
        <v>38</v>
      </c>
      <c r="B149" s="151"/>
      <c r="C149" s="35"/>
      <c r="D149" s="35"/>
      <c r="E149" s="35"/>
      <c r="F149" s="35"/>
      <c r="G149" s="35"/>
      <c r="H149" s="37" t="e">
        <f aca="false">G149/E149</f>
        <v>#DIV/0!</v>
      </c>
      <c r="I149" s="38"/>
      <c r="J149" s="35"/>
      <c r="K149" s="152" t="e">
        <f aca="false">J149/E149</f>
        <v>#DIV/0!</v>
      </c>
      <c r="L149" s="33" t="n">
        <f aca="false">E149-J149</f>
        <v>0</v>
      </c>
    </row>
    <row r="150" customFormat="false" ht="11.25" hidden="true" customHeight="true" outlineLevel="0" collapsed="false">
      <c r="A150" s="34" t="s">
        <v>143</v>
      </c>
      <c r="B150" s="151"/>
      <c r="C150" s="35"/>
      <c r="D150" s="35"/>
      <c r="E150" s="35"/>
      <c r="F150" s="35"/>
      <c r="G150" s="35"/>
      <c r="H150" s="37" t="e">
        <f aca="false">G150/E150</f>
        <v>#DIV/0!</v>
      </c>
      <c r="I150" s="38"/>
      <c r="J150" s="35"/>
      <c r="K150" s="152" t="e">
        <f aca="false">J150/E150</f>
        <v>#DIV/0!</v>
      </c>
      <c r="L150" s="33" t="n">
        <f aca="false">E150-J150</f>
        <v>0</v>
      </c>
    </row>
    <row r="151" customFormat="false" ht="11.25" hidden="true" customHeight="true" outlineLevel="0" collapsed="false">
      <c r="A151" s="34" t="s">
        <v>144</v>
      </c>
      <c r="B151" s="151"/>
      <c r="C151" s="35"/>
      <c r="D151" s="35"/>
      <c r="E151" s="35"/>
      <c r="F151" s="35"/>
      <c r="G151" s="35"/>
      <c r="H151" s="37" t="e">
        <f aca="false">G151/E151</f>
        <v>#DIV/0!</v>
      </c>
      <c r="I151" s="38"/>
      <c r="J151" s="35"/>
      <c r="K151" s="152" t="e">
        <f aca="false">J151/E151</f>
        <v>#DIV/0!</v>
      </c>
      <c r="L151" s="33" t="n">
        <f aca="false">E151-J151</f>
        <v>0</v>
      </c>
    </row>
    <row r="152" customFormat="false" ht="11.25" hidden="true" customHeight="true" outlineLevel="0" collapsed="false">
      <c r="A152" s="34" t="s">
        <v>41</v>
      </c>
      <c r="B152" s="151"/>
      <c r="C152" s="35"/>
      <c r="D152" s="35"/>
      <c r="E152" s="35"/>
      <c r="F152" s="35"/>
      <c r="G152" s="35"/>
      <c r="H152" s="37" t="e">
        <f aca="false">G152/E152</f>
        <v>#DIV/0!</v>
      </c>
      <c r="I152" s="38"/>
      <c r="J152" s="35"/>
      <c r="K152" s="152" t="e">
        <f aca="false">J152/E152</f>
        <v>#DIV/0!</v>
      </c>
      <c r="L152" s="33" t="n">
        <f aca="false">E152-J152</f>
        <v>0</v>
      </c>
    </row>
    <row r="153" customFormat="false" ht="11.25" hidden="true" customHeight="true" outlineLevel="0" collapsed="false">
      <c r="A153" s="34" t="s">
        <v>42</v>
      </c>
      <c r="B153" s="151"/>
      <c r="C153" s="35"/>
      <c r="D153" s="35"/>
      <c r="E153" s="35"/>
      <c r="F153" s="35"/>
      <c r="G153" s="35"/>
      <c r="H153" s="37" t="e">
        <f aca="false">G153/E153</f>
        <v>#DIV/0!</v>
      </c>
      <c r="I153" s="38"/>
      <c r="J153" s="35"/>
      <c r="K153" s="152" t="e">
        <f aca="false">J153/E153</f>
        <v>#DIV/0!</v>
      </c>
      <c r="L153" s="33" t="n">
        <f aca="false">E153-J153</f>
        <v>0</v>
      </c>
    </row>
    <row r="154" customFormat="false" ht="11.25" hidden="true" customHeight="true" outlineLevel="0" collapsed="false">
      <c r="A154" s="34" t="s">
        <v>43</v>
      </c>
      <c r="B154" s="151"/>
      <c r="C154" s="35" t="n">
        <f aca="false">SUM(C155:C159)</f>
        <v>0</v>
      </c>
      <c r="D154" s="35"/>
      <c r="E154" s="35" t="n">
        <f aca="false">SUM(E155:E159)</f>
        <v>0</v>
      </c>
      <c r="F154" s="35"/>
      <c r="G154" s="35" t="n">
        <f aca="false">SUM(G155:G159)</f>
        <v>0</v>
      </c>
      <c r="H154" s="37" t="e">
        <f aca="false">G154/E154</f>
        <v>#DIV/0!</v>
      </c>
      <c r="I154" s="38"/>
      <c r="J154" s="35" t="n">
        <f aca="false">SUM(J155:J159)</f>
        <v>0</v>
      </c>
      <c r="K154" s="152" t="e">
        <f aca="false">J154/E154</f>
        <v>#DIV/0!</v>
      </c>
      <c r="L154" s="33" t="n">
        <f aca="false">E154-J154</f>
        <v>0</v>
      </c>
    </row>
    <row r="155" customFormat="false" ht="11.25" hidden="true" customHeight="true" outlineLevel="0" collapsed="false">
      <c r="A155" s="34" t="s">
        <v>44</v>
      </c>
      <c r="B155" s="151"/>
      <c r="C155" s="35"/>
      <c r="D155" s="35"/>
      <c r="E155" s="35"/>
      <c r="F155" s="35"/>
      <c r="G155" s="35"/>
      <c r="H155" s="37" t="e">
        <f aca="false">G155/E155</f>
        <v>#DIV/0!</v>
      </c>
      <c r="I155" s="38"/>
      <c r="J155" s="35"/>
      <c r="K155" s="152" t="e">
        <f aca="false">J155/E155</f>
        <v>#DIV/0!</v>
      </c>
      <c r="L155" s="33" t="n">
        <f aca="false">E155-J155</f>
        <v>0</v>
      </c>
    </row>
    <row r="156" customFormat="false" ht="11.25" hidden="true" customHeight="true" outlineLevel="0" collapsed="false">
      <c r="A156" s="34" t="s">
        <v>45</v>
      </c>
      <c r="B156" s="151"/>
      <c r="C156" s="35"/>
      <c r="D156" s="35"/>
      <c r="E156" s="35"/>
      <c r="F156" s="35"/>
      <c r="G156" s="35"/>
      <c r="H156" s="37" t="e">
        <f aca="false">G156/E156</f>
        <v>#DIV/0!</v>
      </c>
      <c r="I156" s="38"/>
      <c r="J156" s="35"/>
      <c r="K156" s="152" t="e">
        <f aca="false">J156/E156</f>
        <v>#DIV/0!</v>
      </c>
      <c r="L156" s="33" t="n">
        <f aca="false">E156-J156</f>
        <v>0</v>
      </c>
    </row>
    <row r="157" customFormat="false" ht="11.25" hidden="true" customHeight="true" outlineLevel="0" collapsed="false">
      <c r="A157" s="34" t="s">
        <v>46</v>
      </c>
      <c r="B157" s="151"/>
      <c r="C157" s="35"/>
      <c r="D157" s="35"/>
      <c r="E157" s="35"/>
      <c r="F157" s="35"/>
      <c r="G157" s="35"/>
      <c r="H157" s="37" t="e">
        <f aca="false">G157/E157</f>
        <v>#DIV/0!</v>
      </c>
      <c r="I157" s="38"/>
      <c r="J157" s="35"/>
      <c r="K157" s="152" t="e">
        <f aca="false">J157/E157</f>
        <v>#DIV/0!</v>
      </c>
      <c r="L157" s="33" t="n">
        <f aca="false">E157-J157</f>
        <v>0</v>
      </c>
    </row>
    <row r="158" customFormat="false" ht="11.25" hidden="true" customHeight="true" outlineLevel="0" collapsed="false">
      <c r="A158" s="34" t="s">
        <v>47</v>
      </c>
      <c r="B158" s="151"/>
      <c r="C158" s="35"/>
      <c r="D158" s="35"/>
      <c r="E158" s="35"/>
      <c r="F158" s="35"/>
      <c r="G158" s="35"/>
      <c r="H158" s="37" t="e">
        <f aca="false">G158/E158</f>
        <v>#DIV/0!</v>
      </c>
      <c r="I158" s="38"/>
      <c r="J158" s="35"/>
      <c r="K158" s="152" t="e">
        <f aca="false">J158/E158</f>
        <v>#DIV/0!</v>
      </c>
      <c r="L158" s="33" t="n">
        <f aca="false">E158-J158</f>
        <v>0</v>
      </c>
    </row>
    <row r="159" customFormat="false" ht="11.25" hidden="true" customHeight="true" outlineLevel="0" collapsed="false">
      <c r="A159" s="34" t="s">
        <v>48</v>
      </c>
      <c r="B159" s="151"/>
      <c r="C159" s="35"/>
      <c r="D159" s="35"/>
      <c r="E159" s="35"/>
      <c r="F159" s="35"/>
      <c r="G159" s="35"/>
      <c r="H159" s="37" t="e">
        <f aca="false">G159/E159</f>
        <v>#DIV/0!</v>
      </c>
      <c r="I159" s="38"/>
      <c r="J159" s="35"/>
      <c r="K159" s="152" t="e">
        <f aca="false">J159/E159</f>
        <v>#DIV/0!</v>
      </c>
      <c r="L159" s="33" t="n">
        <f aca="false">E159-J159</f>
        <v>0</v>
      </c>
    </row>
    <row r="160" customFormat="false" ht="11.25" hidden="true" customHeight="true" outlineLevel="0" collapsed="false">
      <c r="A160" s="34" t="s">
        <v>49</v>
      </c>
      <c r="B160" s="151"/>
      <c r="C160" s="35" t="n">
        <f aca="false">SUM(C161:C168)</f>
        <v>0</v>
      </c>
      <c r="D160" s="35"/>
      <c r="E160" s="35" t="n">
        <f aca="false">SUM(E161:E168)</f>
        <v>0</v>
      </c>
      <c r="F160" s="35"/>
      <c r="G160" s="35" t="n">
        <f aca="false">SUM(G161:G168)</f>
        <v>0</v>
      </c>
      <c r="H160" s="37" t="e">
        <f aca="false">G160/E160</f>
        <v>#DIV/0!</v>
      </c>
      <c r="I160" s="38"/>
      <c r="J160" s="35" t="n">
        <f aca="false">SUM(J161:J168)</f>
        <v>0</v>
      </c>
      <c r="K160" s="152" t="e">
        <f aca="false">J160/E160</f>
        <v>#DIV/0!</v>
      </c>
      <c r="L160" s="33" t="n">
        <f aca="false">E160-J160</f>
        <v>0</v>
      </c>
    </row>
    <row r="161" customFormat="false" ht="11.25" hidden="true" customHeight="true" outlineLevel="0" collapsed="false">
      <c r="A161" s="34" t="s">
        <v>50</v>
      </c>
      <c r="B161" s="151"/>
      <c r="C161" s="35"/>
      <c r="D161" s="35"/>
      <c r="E161" s="35"/>
      <c r="F161" s="35"/>
      <c r="G161" s="35"/>
      <c r="H161" s="37" t="e">
        <f aca="false">G161/E161</f>
        <v>#DIV/0!</v>
      </c>
      <c r="I161" s="38"/>
      <c r="J161" s="35"/>
      <c r="K161" s="152" t="e">
        <f aca="false">J161/E161</f>
        <v>#DIV/0!</v>
      </c>
      <c r="L161" s="33" t="n">
        <f aca="false">E161-J161</f>
        <v>0</v>
      </c>
    </row>
    <row r="162" customFormat="false" ht="11.25" hidden="true" customHeight="true" outlineLevel="0" collapsed="false">
      <c r="A162" s="34" t="s">
        <v>51</v>
      </c>
      <c r="B162" s="151"/>
      <c r="C162" s="35"/>
      <c r="D162" s="35"/>
      <c r="E162" s="35"/>
      <c r="F162" s="35"/>
      <c r="G162" s="35"/>
      <c r="H162" s="37" t="e">
        <f aca="false">G162/E162</f>
        <v>#DIV/0!</v>
      </c>
      <c r="I162" s="38"/>
      <c r="J162" s="35"/>
      <c r="K162" s="152" t="e">
        <f aca="false">J162/E162</f>
        <v>#DIV/0!</v>
      </c>
      <c r="L162" s="33" t="n">
        <f aca="false">E162-J162</f>
        <v>0</v>
      </c>
    </row>
    <row r="163" customFormat="false" ht="11.25" hidden="true" customHeight="true" outlineLevel="0" collapsed="false">
      <c r="A163" s="34" t="s">
        <v>52</v>
      </c>
      <c r="B163" s="151"/>
      <c r="C163" s="35"/>
      <c r="D163" s="35"/>
      <c r="E163" s="35"/>
      <c r="F163" s="35"/>
      <c r="G163" s="35"/>
      <c r="H163" s="37" t="e">
        <f aca="false">G163/E163</f>
        <v>#DIV/0!</v>
      </c>
      <c r="I163" s="38"/>
      <c r="J163" s="35"/>
      <c r="K163" s="152" t="e">
        <f aca="false">J163/E163</f>
        <v>#DIV/0!</v>
      </c>
      <c r="L163" s="33" t="n">
        <f aca="false">E163-J163</f>
        <v>0</v>
      </c>
    </row>
    <row r="164" customFormat="false" ht="11.25" hidden="true" customHeight="true" outlineLevel="0" collapsed="false">
      <c r="A164" s="34" t="s">
        <v>53</v>
      </c>
      <c r="B164" s="151"/>
      <c r="C164" s="35"/>
      <c r="D164" s="35"/>
      <c r="E164" s="35"/>
      <c r="F164" s="35"/>
      <c r="G164" s="35"/>
      <c r="H164" s="37" t="e">
        <f aca="false">G164/E164</f>
        <v>#DIV/0!</v>
      </c>
      <c r="I164" s="38"/>
      <c r="J164" s="35"/>
      <c r="K164" s="152" t="e">
        <f aca="false">J164/E164</f>
        <v>#DIV/0!</v>
      </c>
      <c r="L164" s="33" t="n">
        <f aca="false">E164-J164</f>
        <v>0</v>
      </c>
    </row>
    <row r="165" customFormat="false" ht="11.25" hidden="true" customHeight="true" outlineLevel="0" collapsed="false">
      <c r="A165" s="34" t="s">
        <v>54</v>
      </c>
      <c r="B165" s="151"/>
      <c r="C165" s="35"/>
      <c r="D165" s="35"/>
      <c r="E165" s="35"/>
      <c r="F165" s="35"/>
      <c r="G165" s="35"/>
      <c r="H165" s="37" t="e">
        <f aca="false">G165/E165</f>
        <v>#DIV/0!</v>
      </c>
      <c r="I165" s="38"/>
      <c r="J165" s="35"/>
      <c r="K165" s="152" t="e">
        <f aca="false">J165/E165</f>
        <v>#DIV/0!</v>
      </c>
      <c r="L165" s="33" t="n">
        <f aca="false">E165-J165</f>
        <v>0</v>
      </c>
    </row>
    <row r="166" customFormat="false" ht="11.25" hidden="true" customHeight="true" outlineLevel="0" collapsed="false">
      <c r="A166" s="34" t="s">
        <v>55</v>
      </c>
      <c r="B166" s="151"/>
      <c r="C166" s="35"/>
      <c r="D166" s="35"/>
      <c r="E166" s="35"/>
      <c r="F166" s="35"/>
      <c r="G166" s="35"/>
      <c r="H166" s="37" t="e">
        <f aca="false">G166/E166</f>
        <v>#DIV/0!</v>
      </c>
      <c r="I166" s="38"/>
      <c r="J166" s="35"/>
      <c r="K166" s="152" t="e">
        <f aca="false">J166/E166</f>
        <v>#DIV/0!</v>
      </c>
      <c r="L166" s="33" t="n">
        <f aca="false">E166-J166</f>
        <v>0</v>
      </c>
    </row>
    <row r="167" customFormat="false" ht="11.25" hidden="true" customHeight="true" outlineLevel="0" collapsed="false">
      <c r="A167" s="34" t="s">
        <v>56</v>
      </c>
      <c r="B167" s="151"/>
      <c r="C167" s="39"/>
      <c r="D167" s="39"/>
      <c r="E167" s="39"/>
      <c r="F167" s="39"/>
      <c r="G167" s="39"/>
      <c r="H167" s="37" t="e">
        <f aca="false">G167/E167</f>
        <v>#DIV/0!</v>
      </c>
      <c r="I167" s="47"/>
      <c r="J167" s="39"/>
      <c r="K167" s="152" t="e">
        <f aca="false">J167/E167</f>
        <v>#DIV/0!</v>
      </c>
      <c r="L167" s="33" t="n">
        <f aca="false">E167-J167</f>
        <v>0</v>
      </c>
    </row>
    <row r="168" customFormat="false" ht="11.25" hidden="true" customHeight="true" outlineLevel="0" collapsed="false">
      <c r="A168" s="159" t="s">
        <v>57</v>
      </c>
      <c r="B168" s="151"/>
      <c r="C168" s="39"/>
      <c r="D168" s="39"/>
      <c r="E168" s="39"/>
      <c r="F168" s="39"/>
      <c r="G168" s="39"/>
      <c r="H168" s="37" t="e">
        <f aca="false">G168/E168</f>
        <v>#DIV/0!</v>
      </c>
      <c r="I168" s="47"/>
      <c r="J168" s="39"/>
      <c r="K168" s="152" t="e">
        <f aca="false">J168/E168</f>
        <v>#DIV/0!</v>
      </c>
      <c r="L168" s="33" t="n">
        <f aca="false">E168-J168</f>
        <v>0</v>
      </c>
    </row>
    <row r="169" customFormat="false" ht="11.25" hidden="true" customHeight="true" outlineLevel="0" collapsed="false">
      <c r="A169" s="34" t="s">
        <v>58</v>
      </c>
      <c r="B169" s="151"/>
      <c r="C169" s="35" t="n">
        <f aca="false">SUM(C170:C173)</f>
        <v>0</v>
      </c>
      <c r="D169" s="35"/>
      <c r="E169" s="35" t="n">
        <f aca="false">SUM(E170:E173)</f>
        <v>0</v>
      </c>
      <c r="F169" s="35"/>
      <c r="G169" s="35" t="n">
        <f aca="false">SUM(G170:G173)</f>
        <v>0</v>
      </c>
      <c r="H169" s="37" t="e">
        <f aca="false">G169/E169</f>
        <v>#DIV/0!</v>
      </c>
      <c r="I169" s="38"/>
      <c r="J169" s="35" t="n">
        <f aca="false">SUM(J170:J173)</f>
        <v>0</v>
      </c>
      <c r="K169" s="152" t="e">
        <f aca="false">J169/E169</f>
        <v>#DIV/0!</v>
      </c>
      <c r="L169" s="33" t="n">
        <f aca="false">E169-J169</f>
        <v>0</v>
      </c>
    </row>
    <row r="170" customFormat="false" ht="11.25" hidden="true" customHeight="true" outlineLevel="0" collapsed="false">
      <c r="A170" s="34" t="s">
        <v>59</v>
      </c>
      <c r="B170" s="151"/>
      <c r="C170" s="35"/>
      <c r="D170" s="35"/>
      <c r="E170" s="35"/>
      <c r="F170" s="35"/>
      <c r="G170" s="35"/>
      <c r="H170" s="37" t="e">
        <f aca="false">G170/E170</f>
        <v>#DIV/0!</v>
      </c>
      <c r="I170" s="38"/>
      <c r="J170" s="35"/>
      <c r="K170" s="152" t="e">
        <f aca="false">J170/E170</f>
        <v>#DIV/0!</v>
      </c>
      <c r="L170" s="33" t="n">
        <f aca="false">E170-J170</f>
        <v>0</v>
      </c>
    </row>
    <row r="171" customFormat="false" ht="11.25" hidden="true" customHeight="true" outlineLevel="0" collapsed="false">
      <c r="A171" s="34" t="s">
        <v>60</v>
      </c>
      <c r="B171" s="151"/>
      <c r="C171" s="35"/>
      <c r="D171" s="35"/>
      <c r="E171" s="35"/>
      <c r="F171" s="35"/>
      <c r="G171" s="35"/>
      <c r="H171" s="37" t="e">
        <f aca="false">G171/E171</f>
        <v>#DIV/0!</v>
      </c>
      <c r="I171" s="38"/>
      <c r="J171" s="35"/>
      <c r="K171" s="152" t="e">
        <f aca="false">J171/E171</f>
        <v>#DIV/0!</v>
      </c>
      <c r="L171" s="33" t="n">
        <f aca="false">E171-J171</f>
        <v>0</v>
      </c>
    </row>
    <row r="172" customFormat="false" ht="11.25" hidden="true" customHeight="true" outlineLevel="0" collapsed="false">
      <c r="A172" s="34" t="s">
        <v>61</v>
      </c>
      <c r="B172" s="151"/>
      <c r="C172" s="35"/>
      <c r="D172" s="35"/>
      <c r="E172" s="35"/>
      <c r="F172" s="35"/>
      <c r="G172" s="35"/>
      <c r="H172" s="37" t="e">
        <f aca="false">G172/E172</f>
        <v>#DIV/0!</v>
      </c>
      <c r="I172" s="38"/>
      <c r="J172" s="35"/>
      <c r="K172" s="152" t="e">
        <f aca="false">J172/E172</f>
        <v>#DIV/0!</v>
      </c>
      <c r="L172" s="33" t="n">
        <f aca="false">E172-J172</f>
        <v>0</v>
      </c>
    </row>
    <row r="173" customFormat="false" ht="11.25" hidden="true" customHeight="true" outlineLevel="0" collapsed="false">
      <c r="A173" s="41" t="s">
        <v>62</v>
      </c>
      <c r="B173" s="151"/>
      <c r="C173" s="35"/>
      <c r="D173" s="35"/>
      <c r="E173" s="35"/>
      <c r="F173" s="35"/>
      <c r="G173" s="35"/>
      <c r="H173" s="37" t="e">
        <f aca="false">G173/E173</f>
        <v>#DIV/0!</v>
      </c>
      <c r="I173" s="38"/>
      <c r="J173" s="35"/>
      <c r="K173" s="152" t="e">
        <f aca="false">J173/E173</f>
        <v>#DIV/0!</v>
      </c>
      <c r="L173" s="33" t="n">
        <f aca="false">E173-J173</f>
        <v>0</v>
      </c>
    </row>
    <row r="174" customFormat="false" ht="11.25" hidden="true" customHeight="true" outlineLevel="0" collapsed="false">
      <c r="A174" s="34" t="s">
        <v>64</v>
      </c>
      <c r="B174" s="151"/>
      <c r="C174" s="35" t="n">
        <f aca="false">SUM(C175,C178,C182,C183,C192)</f>
        <v>0</v>
      </c>
      <c r="D174" s="35"/>
      <c r="E174" s="35" t="n">
        <f aca="false">SUM(E175,E178,E182,E183,E192)</f>
        <v>0</v>
      </c>
      <c r="F174" s="35"/>
      <c r="G174" s="35" t="n">
        <f aca="false">SUM(G175,G178,G182,G183,G192)</f>
        <v>0</v>
      </c>
      <c r="H174" s="37" t="e">
        <f aca="false">G174/E174</f>
        <v>#DIV/0!</v>
      </c>
      <c r="I174" s="38"/>
      <c r="J174" s="35" t="n">
        <f aca="false">SUM(J175,J178,J182,J183,J192)</f>
        <v>0</v>
      </c>
      <c r="K174" s="152" t="e">
        <f aca="false">J174/E174</f>
        <v>#DIV/0!</v>
      </c>
      <c r="L174" s="33" t="n">
        <f aca="false">E174-J174</f>
        <v>0</v>
      </c>
    </row>
    <row r="175" customFormat="false" ht="11.25" hidden="true" customHeight="true" outlineLevel="0" collapsed="false">
      <c r="A175" s="34" t="s">
        <v>65</v>
      </c>
      <c r="B175" s="151"/>
      <c r="C175" s="35" t="n">
        <f aca="false">SUM(C176:C177)</f>
        <v>0</v>
      </c>
      <c r="D175" s="35"/>
      <c r="E175" s="35" t="n">
        <f aca="false">SUM(E176:E177)</f>
        <v>0</v>
      </c>
      <c r="F175" s="35"/>
      <c r="G175" s="35" t="n">
        <f aca="false">SUM(G176:G177)</f>
        <v>0</v>
      </c>
      <c r="H175" s="37" t="e">
        <f aca="false">G175/E175</f>
        <v>#DIV/0!</v>
      </c>
      <c r="I175" s="38"/>
      <c r="J175" s="35" t="n">
        <f aca="false">SUM(J176:J177)</f>
        <v>0</v>
      </c>
      <c r="K175" s="152" t="e">
        <f aca="false">J175/E175</f>
        <v>#DIV/0!</v>
      </c>
      <c r="L175" s="33" t="n">
        <f aca="false">E175-J175</f>
        <v>0</v>
      </c>
    </row>
    <row r="176" customFormat="false" ht="11.25" hidden="true" customHeight="true" outlineLevel="0" collapsed="false">
      <c r="A176" s="34" t="s">
        <v>66</v>
      </c>
      <c r="B176" s="151"/>
      <c r="C176" s="35"/>
      <c r="D176" s="35"/>
      <c r="E176" s="35"/>
      <c r="F176" s="35"/>
      <c r="G176" s="35"/>
      <c r="H176" s="37" t="e">
        <f aca="false">G176/E176</f>
        <v>#DIV/0!</v>
      </c>
      <c r="I176" s="38"/>
      <c r="J176" s="35"/>
      <c r="K176" s="152" t="e">
        <f aca="false">J176/E176</f>
        <v>#DIV/0!</v>
      </c>
      <c r="L176" s="33" t="n">
        <f aca="false">E176-J176</f>
        <v>0</v>
      </c>
    </row>
    <row r="177" customFormat="false" ht="11.25" hidden="true" customHeight="true" outlineLevel="0" collapsed="false">
      <c r="A177" s="34" t="s">
        <v>67</v>
      </c>
      <c r="B177" s="151"/>
      <c r="C177" s="35"/>
      <c r="D177" s="35"/>
      <c r="E177" s="35"/>
      <c r="F177" s="35"/>
      <c r="G177" s="35"/>
      <c r="H177" s="37" t="e">
        <f aca="false">G177/E177</f>
        <v>#DIV/0!</v>
      </c>
      <c r="I177" s="38"/>
      <c r="J177" s="35"/>
      <c r="K177" s="152" t="e">
        <f aca="false">J177/E177</f>
        <v>#DIV/0!</v>
      </c>
      <c r="L177" s="33" t="n">
        <f aca="false">E177-J177</f>
        <v>0</v>
      </c>
    </row>
    <row r="178" customFormat="false" ht="11.25" hidden="true" customHeight="true" outlineLevel="0" collapsed="false">
      <c r="A178" s="34" t="s">
        <v>68</v>
      </c>
      <c r="B178" s="151"/>
      <c r="C178" s="35" t="n">
        <f aca="false">SUM(C179:C181)</f>
        <v>0</v>
      </c>
      <c r="D178" s="35"/>
      <c r="E178" s="35" t="n">
        <f aca="false">SUM(E179:E181)</f>
        <v>0</v>
      </c>
      <c r="F178" s="35"/>
      <c r="G178" s="35" t="n">
        <f aca="false">SUM(G179:G181)</f>
        <v>0</v>
      </c>
      <c r="H178" s="37" t="e">
        <f aca="false">G178/E178</f>
        <v>#DIV/0!</v>
      </c>
      <c r="I178" s="38"/>
      <c r="J178" s="35" t="n">
        <f aca="false">SUM(J179:J181)</f>
        <v>0</v>
      </c>
      <c r="K178" s="152" t="e">
        <f aca="false">J178/E178</f>
        <v>#DIV/0!</v>
      </c>
      <c r="L178" s="33" t="n">
        <f aca="false">E178-J178</f>
        <v>0</v>
      </c>
    </row>
    <row r="179" customFormat="false" ht="11.25" hidden="true" customHeight="true" outlineLevel="0" collapsed="false">
      <c r="A179" s="34" t="s">
        <v>69</v>
      </c>
      <c r="B179" s="151"/>
      <c r="C179" s="35"/>
      <c r="D179" s="35"/>
      <c r="E179" s="35"/>
      <c r="F179" s="35"/>
      <c r="G179" s="35"/>
      <c r="H179" s="37" t="e">
        <f aca="false">G179/E179</f>
        <v>#DIV/0!</v>
      </c>
      <c r="I179" s="38"/>
      <c r="J179" s="35"/>
      <c r="K179" s="152" t="e">
        <f aca="false">J179/E179</f>
        <v>#DIV/0!</v>
      </c>
      <c r="L179" s="33" t="n">
        <f aca="false">E179-J179</f>
        <v>0</v>
      </c>
    </row>
    <row r="180" customFormat="false" ht="11.25" hidden="true" customHeight="true" outlineLevel="0" collapsed="false">
      <c r="A180" s="34" t="s">
        <v>70</v>
      </c>
      <c r="B180" s="151"/>
      <c r="C180" s="35"/>
      <c r="D180" s="35"/>
      <c r="E180" s="35"/>
      <c r="F180" s="35"/>
      <c r="G180" s="35"/>
      <c r="H180" s="37" t="e">
        <f aca="false">G180/E180</f>
        <v>#DIV/0!</v>
      </c>
      <c r="I180" s="38"/>
      <c r="J180" s="35"/>
      <c r="K180" s="152" t="e">
        <f aca="false">J180/E180</f>
        <v>#DIV/0!</v>
      </c>
      <c r="L180" s="33" t="n">
        <f aca="false">E180-J180</f>
        <v>0</v>
      </c>
    </row>
    <row r="181" customFormat="false" ht="11.25" hidden="true" customHeight="true" outlineLevel="0" collapsed="false">
      <c r="A181" s="34" t="s">
        <v>71</v>
      </c>
      <c r="B181" s="151"/>
      <c r="C181" s="35"/>
      <c r="D181" s="35"/>
      <c r="E181" s="35"/>
      <c r="F181" s="35"/>
      <c r="G181" s="35"/>
      <c r="H181" s="37" t="e">
        <f aca="false">G181/E181</f>
        <v>#DIV/0!</v>
      </c>
      <c r="I181" s="38"/>
      <c r="J181" s="35"/>
      <c r="K181" s="152" t="e">
        <f aca="false">J181/E181</f>
        <v>#DIV/0!</v>
      </c>
      <c r="L181" s="33" t="n">
        <f aca="false">E181-J181</f>
        <v>0</v>
      </c>
    </row>
    <row r="182" customFormat="false" ht="11.25" hidden="true" customHeight="true" outlineLevel="0" collapsed="false">
      <c r="A182" s="34" t="s">
        <v>72</v>
      </c>
      <c r="B182" s="151"/>
      <c r="C182" s="35"/>
      <c r="D182" s="35"/>
      <c r="E182" s="35"/>
      <c r="F182" s="35"/>
      <c r="G182" s="35"/>
      <c r="H182" s="37" t="e">
        <f aca="false">G182/E182</f>
        <v>#DIV/0!</v>
      </c>
      <c r="I182" s="38"/>
      <c r="J182" s="35"/>
      <c r="K182" s="152" t="e">
        <f aca="false">J182/E182</f>
        <v>#DIV/0!</v>
      </c>
      <c r="L182" s="33" t="n">
        <f aca="false">E182-J182</f>
        <v>0</v>
      </c>
    </row>
    <row r="183" customFormat="false" ht="11.25" hidden="true" customHeight="true" outlineLevel="0" collapsed="false">
      <c r="A183" s="34" t="s">
        <v>73</v>
      </c>
      <c r="B183" s="151"/>
      <c r="C183" s="35" t="n">
        <f aca="false">SUM(C184:C191)</f>
        <v>0</v>
      </c>
      <c r="D183" s="35"/>
      <c r="E183" s="35" t="n">
        <f aca="false">SUM(E184:E191)</f>
        <v>0</v>
      </c>
      <c r="F183" s="35"/>
      <c r="G183" s="35" t="n">
        <f aca="false">SUM(G184:G191)</f>
        <v>0</v>
      </c>
      <c r="H183" s="37" t="e">
        <f aca="false">G183/E183</f>
        <v>#DIV/0!</v>
      </c>
      <c r="I183" s="38"/>
      <c r="J183" s="35" t="n">
        <f aca="false">SUM(J184:J191)</f>
        <v>0</v>
      </c>
      <c r="K183" s="152" t="e">
        <f aca="false">J183/E183</f>
        <v>#DIV/0!</v>
      </c>
      <c r="L183" s="33" t="n">
        <f aca="false">E183-J183</f>
        <v>0</v>
      </c>
    </row>
    <row r="184" customFormat="false" ht="11.25" hidden="true" customHeight="true" outlineLevel="0" collapsed="false">
      <c r="A184" s="34" t="s">
        <v>74</v>
      </c>
      <c r="B184" s="151"/>
      <c r="C184" s="35"/>
      <c r="D184" s="35"/>
      <c r="E184" s="35"/>
      <c r="F184" s="35"/>
      <c r="G184" s="35"/>
      <c r="H184" s="37" t="e">
        <f aca="false">G184/E184</f>
        <v>#DIV/0!</v>
      </c>
      <c r="I184" s="38"/>
      <c r="J184" s="35"/>
      <c r="K184" s="152" t="e">
        <f aca="false">J184/E184</f>
        <v>#DIV/0!</v>
      </c>
      <c r="L184" s="33" t="n">
        <f aca="false">E184-J184</f>
        <v>0</v>
      </c>
    </row>
    <row r="185" customFormat="false" ht="11.25" hidden="true" customHeight="true" outlineLevel="0" collapsed="false">
      <c r="A185" s="34" t="s">
        <v>51</v>
      </c>
      <c r="B185" s="151"/>
      <c r="C185" s="35"/>
      <c r="D185" s="35"/>
      <c r="E185" s="35"/>
      <c r="F185" s="35"/>
      <c r="G185" s="35"/>
      <c r="H185" s="37" t="e">
        <f aca="false">G185/E185</f>
        <v>#DIV/0!</v>
      </c>
      <c r="I185" s="38"/>
      <c r="J185" s="35"/>
      <c r="K185" s="152" t="e">
        <f aca="false">J185/E185</f>
        <v>#DIV/0!</v>
      </c>
      <c r="L185" s="33" t="n">
        <f aca="false">E185-J185</f>
        <v>0</v>
      </c>
    </row>
    <row r="186" customFormat="false" ht="11.25" hidden="true" customHeight="true" outlineLevel="0" collapsed="false">
      <c r="A186" s="34" t="s">
        <v>52</v>
      </c>
      <c r="B186" s="151"/>
      <c r="C186" s="35"/>
      <c r="D186" s="35"/>
      <c r="E186" s="35"/>
      <c r="F186" s="35"/>
      <c r="G186" s="35"/>
      <c r="H186" s="37" t="e">
        <f aca="false">G186/E186</f>
        <v>#DIV/0!</v>
      </c>
      <c r="I186" s="38"/>
      <c r="J186" s="35"/>
      <c r="K186" s="152" t="e">
        <f aca="false">J186/E186</f>
        <v>#DIV/0!</v>
      </c>
      <c r="L186" s="33" t="n">
        <f aca="false">E186-J186</f>
        <v>0</v>
      </c>
    </row>
    <row r="187" customFormat="false" ht="11.25" hidden="true" customHeight="true" outlineLevel="0" collapsed="false">
      <c r="A187" s="34" t="s">
        <v>53</v>
      </c>
      <c r="B187" s="151"/>
      <c r="C187" s="35"/>
      <c r="D187" s="35"/>
      <c r="E187" s="35"/>
      <c r="F187" s="35"/>
      <c r="G187" s="35"/>
      <c r="H187" s="37" t="e">
        <f aca="false">G187/E187</f>
        <v>#DIV/0!</v>
      </c>
      <c r="I187" s="38"/>
      <c r="J187" s="35"/>
      <c r="K187" s="152" t="e">
        <f aca="false">J187/E187</f>
        <v>#DIV/0!</v>
      </c>
      <c r="L187" s="33" t="n">
        <f aca="false">E187-J187</f>
        <v>0</v>
      </c>
    </row>
    <row r="188" customFormat="false" ht="11.25" hidden="true" customHeight="true" outlineLevel="0" collapsed="false">
      <c r="A188" s="57" t="s">
        <v>54</v>
      </c>
      <c r="B188" s="151"/>
      <c r="C188" s="35"/>
      <c r="D188" s="35"/>
      <c r="E188" s="35"/>
      <c r="F188" s="35"/>
      <c r="G188" s="35"/>
      <c r="H188" s="37" t="e">
        <f aca="false">G188/E188</f>
        <v>#DIV/0!</v>
      </c>
      <c r="I188" s="38"/>
      <c r="J188" s="35"/>
      <c r="K188" s="152" t="e">
        <f aca="false">J188/E188</f>
        <v>#DIV/0!</v>
      </c>
      <c r="L188" s="33" t="n">
        <f aca="false">E188-J188</f>
        <v>0</v>
      </c>
    </row>
    <row r="189" customFormat="false" ht="12.75" hidden="true" customHeight="true" outlineLevel="0" collapsed="false">
      <c r="A189" s="57" t="s">
        <v>55</v>
      </c>
      <c r="B189" s="151"/>
      <c r="C189" s="35"/>
      <c r="D189" s="35"/>
      <c r="E189" s="35"/>
      <c r="F189" s="35"/>
      <c r="G189" s="35"/>
      <c r="H189" s="37" t="e">
        <f aca="false">G189/E189</f>
        <v>#DIV/0!</v>
      </c>
      <c r="I189" s="38"/>
      <c r="J189" s="35"/>
      <c r="K189" s="152" t="e">
        <f aca="false">J189/E189</f>
        <v>#DIV/0!</v>
      </c>
      <c r="L189" s="33" t="n">
        <f aca="false">E189-J189</f>
        <v>0</v>
      </c>
    </row>
    <row r="190" customFormat="false" ht="11.25" hidden="true" customHeight="true" outlineLevel="0" collapsed="false">
      <c r="A190" s="34" t="s">
        <v>56</v>
      </c>
      <c r="B190" s="151"/>
      <c r="C190" s="35"/>
      <c r="D190" s="35"/>
      <c r="E190" s="35"/>
      <c r="F190" s="35"/>
      <c r="G190" s="35"/>
      <c r="H190" s="37" t="e">
        <f aca="false">G190/E190</f>
        <v>#DIV/0!</v>
      </c>
      <c r="I190" s="38"/>
      <c r="J190" s="35"/>
      <c r="K190" s="152" t="e">
        <f aca="false">J190/E190</f>
        <v>#DIV/0!</v>
      </c>
      <c r="L190" s="33" t="n">
        <f aca="false">E190-J190</f>
        <v>0</v>
      </c>
    </row>
    <row r="191" customFormat="false" ht="14.25" hidden="true" customHeight="true" outlineLevel="0" collapsed="false">
      <c r="A191" s="57" t="s">
        <v>75</v>
      </c>
      <c r="B191" s="151"/>
      <c r="C191" s="39"/>
      <c r="D191" s="39"/>
      <c r="E191" s="39"/>
      <c r="F191" s="39"/>
      <c r="G191" s="39"/>
      <c r="H191" s="37" t="e">
        <f aca="false">G191/E191</f>
        <v>#DIV/0!</v>
      </c>
      <c r="I191" s="47"/>
      <c r="J191" s="39"/>
      <c r="K191" s="152" t="e">
        <f aca="false">J191/E191</f>
        <v>#DIV/0!</v>
      </c>
      <c r="L191" s="33" t="n">
        <f aca="false">E191-J191</f>
        <v>0</v>
      </c>
    </row>
    <row r="192" customFormat="false" ht="11.25" hidden="true" customHeight="true" outlineLevel="0" collapsed="false">
      <c r="A192" s="160" t="s">
        <v>76</v>
      </c>
      <c r="B192" s="151"/>
      <c r="C192" s="35" t="n">
        <f aca="false">SUM(C193:C196)</f>
        <v>0</v>
      </c>
      <c r="D192" s="35"/>
      <c r="E192" s="35" t="n">
        <f aca="false">SUM(E193:E196)</f>
        <v>0</v>
      </c>
      <c r="F192" s="35"/>
      <c r="G192" s="35" t="n">
        <f aca="false">SUM(G193:G196)</f>
        <v>0</v>
      </c>
      <c r="H192" s="37" t="e">
        <f aca="false">G192/E192</f>
        <v>#DIV/0!</v>
      </c>
      <c r="I192" s="38"/>
      <c r="J192" s="35" t="n">
        <f aca="false">SUM(J193:J196)</f>
        <v>0</v>
      </c>
      <c r="K192" s="152" t="e">
        <f aca="false">J192/E192</f>
        <v>#DIV/0!</v>
      </c>
      <c r="L192" s="33" t="n">
        <f aca="false">E192-J192</f>
        <v>0</v>
      </c>
    </row>
    <row r="193" customFormat="false" ht="11.25" hidden="true" customHeight="true" outlineLevel="0" collapsed="false">
      <c r="A193" s="160" t="s">
        <v>77</v>
      </c>
      <c r="B193" s="151"/>
      <c r="C193" s="35"/>
      <c r="D193" s="35"/>
      <c r="E193" s="35"/>
      <c r="F193" s="35"/>
      <c r="G193" s="35"/>
      <c r="H193" s="37" t="e">
        <f aca="false">G193/E193</f>
        <v>#DIV/0!</v>
      </c>
      <c r="I193" s="38"/>
      <c r="J193" s="35"/>
      <c r="K193" s="152" t="e">
        <f aca="false">J193/E193</f>
        <v>#DIV/0!</v>
      </c>
      <c r="L193" s="33" t="n">
        <f aca="false">E193-J193</f>
        <v>0</v>
      </c>
    </row>
    <row r="194" customFormat="false" ht="12.75" hidden="true" customHeight="false" outlineLevel="0" collapsed="false">
      <c r="A194" s="158" t="s">
        <v>78</v>
      </c>
      <c r="B194" s="151"/>
      <c r="C194" s="35"/>
      <c r="D194" s="35"/>
      <c r="E194" s="35"/>
      <c r="F194" s="35"/>
      <c r="G194" s="35"/>
      <c r="H194" s="37" t="e">
        <f aca="false">G194/E194</f>
        <v>#DIV/0!</v>
      </c>
      <c r="I194" s="38"/>
      <c r="J194" s="35"/>
      <c r="K194" s="152" t="e">
        <f aca="false">J194/E194</f>
        <v>#DIV/0!</v>
      </c>
      <c r="L194" s="33" t="n">
        <f aca="false">E194-J194</f>
        <v>0</v>
      </c>
    </row>
    <row r="195" customFormat="false" ht="12.75" hidden="true" customHeight="false" outlineLevel="0" collapsed="false">
      <c r="A195" s="158" t="s">
        <v>145</v>
      </c>
      <c r="B195" s="151"/>
      <c r="C195" s="35"/>
      <c r="D195" s="35"/>
      <c r="E195" s="35"/>
      <c r="F195" s="35"/>
      <c r="G195" s="35"/>
      <c r="H195" s="37" t="e">
        <f aca="false">G195/E195</f>
        <v>#DIV/0!</v>
      </c>
      <c r="I195" s="38"/>
      <c r="J195" s="35"/>
      <c r="K195" s="152" t="e">
        <f aca="false">J195/E195</f>
        <v>#DIV/0!</v>
      </c>
      <c r="L195" s="33" t="n">
        <f aca="false">E195-J195</f>
        <v>0</v>
      </c>
    </row>
    <row r="196" customFormat="false" ht="12.75" hidden="true" customHeight="false" outlineLevel="0" collapsed="false">
      <c r="A196" s="161" t="s">
        <v>146</v>
      </c>
      <c r="B196" s="153"/>
      <c r="C196" s="162"/>
      <c r="D196" s="39"/>
      <c r="E196" s="39"/>
      <c r="F196" s="39"/>
      <c r="G196" s="39"/>
      <c r="H196" s="37" t="e">
        <f aca="false">G196/E196</f>
        <v>#DIV/0!</v>
      </c>
      <c r="I196" s="47"/>
      <c r="J196" s="39"/>
      <c r="K196" s="152" t="e">
        <f aca="false">J196/E196</f>
        <v>#DIV/0!</v>
      </c>
      <c r="L196" s="33" t="n">
        <f aca="false">E196-J196</f>
        <v>0</v>
      </c>
    </row>
    <row r="197" customFormat="false" ht="11.25" hidden="false" customHeight="true" outlineLevel="0" collapsed="false">
      <c r="C197" s="163"/>
      <c r="D197" s="164"/>
      <c r="E197" s="164"/>
      <c r="F197" s="164"/>
      <c r="G197" s="164"/>
      <c r="H197" s="164"/>
      <c r="I197" s="164"/>
      <c r="J197" s="164"/>
      <c r="K197" s="164"/>
      <c r="L197" s="165"/>
    </row>
    <row r="198" customFormat="false" ht="11.25" hidden="false" customHeight="true" outlineLevel="0" collapsed="false">
      <c r="A198" s="166"/>
      <c r="B198" s="107" t="s">
        <v>96</v>
      </c>
      <c r="C198" s="107" t="s">
        <v>96</v>
      </c>
      <c r="D198" s="15" t="s">
        <v>97</v>
      </c>
      <c r="E198" s="15"/>
      <c r="F198" s="108" t="s">
        <v>11</v>
      </c>
      <c r="G198" s="15" t="s">
        <v>98</v>
      </c>
      <c r="H198" s="15"/>
      <c r="I198" s="108" t="s">
        <v>11</v>
      </c>
      <c r="J198" s="109" t="s">
        <v>99</v>
      </c>
      <c r="K198" s="110" t="s">
        <v>147</v>
      </c>
      <c r="L198" s="110"/>
    </row>
    <row r="199" customFormat="false" ht="26.25" hidden="false" customHeight="true" outlineLevel="0" collapsed="false">
      <c r="A199" s="167" t="s">
        <v>148</v>
      </c>
      <c r="B199" s="112" t="s">
        <v>102</v>
      </c>
      <c r="C199" s="112" t="s">
        <v>103</v>
      </c>
      <c r="D199" s="114" t="s">
        <v>13</v>
      </c>
      <c r="E199" s="113" t="s">
        <v>149</v>
      </c>
      <c r="F199" s="114"/>
      <c r="G199" s="114" t="s">
        <v>13</v>
      </c>
      <c r="H199" s="113" t="s">
        <v>149</v>
      </c>
      <c r="I199" s="114"/>
      <c r="J199" s="109"/>
      <c r="K199" s="110"/>
      <c r="L199" s="110"/>
    </row>
    <row r="200" customFormat="false" ht="11.25" hidden="false" customHeight="true" outlineLevel="0" collapsed="false">
      <c r="A200" s="168"/>
      <c r="B200" s="169" t="s">
        <v>107</v>
      </c>
      <c r="C200" s="169" t="s">
        <v>108</v>
      </c>
      <c r="D200" s="169"/>
      <c r="E200" s="169" t="s">
        <v>109</v>
      </c>
      <c r="F200" s="170" t="s">
        <v>110</v>
      </c>
      <c r="G200" s="116"/>
      <c r="H200" s="116" t="s">
        <v>111</v>
      </c>
      <c r="I200" s="170" t="s">
        <v>112</v>
      </c>
      <c r="J200" s="116" t="s">
        <v>113</v>
      </c>
      <c r="K200" s="110"/>
      <c r="L200" s="110"/>
    </row>
    <row r="201" customFormat="false" ht="11.25" hidden="false" customHeight="true" outlineLevel="0" collapsed="false">
      <c r="A201" s="65" t="s">
        <v>126</v>
      </c>
      <c r="B201" s="171" t="n">
        <f aca="false">SUM(B202,B208)</f>
        <v>20761212.4</v>
      </c>
      <c r="C201" s="171" t="n">
        <f aca="false">SUM(C202,C208)</f>
        <v>20321949.39</v>
      </c>
      <c r="D201" s="121" t="n">
        <f aca="false">SUM(D202,D208)</f>
        <v>4512919.35</v>
      </c>
      <c r="E201" s="121" t="n">
        <f aca="false">SUM(E202,E208)</f>
        <v>19345117.66</v>
      </c>
      <c r="F201" s="171" t="n">
        <f aca="false">C201-E201</f>
        <v>976831.730000001</v>
      </c>
      <c r="G201" s="121" t="n">
        <f aca="false">SUM(G202,G208)</f>
        <v>4606750.41</v>
      </c>
      <c r="H201" s="121" t="n">
        <f aca="false">SUM(H202,H208)</f>
        <v>19222340.61</v>
      </c>
      <c r="I201" s="171" t="n">
        <f aca="false">C201-H201</f>
        <v>1099608.78</v>
      </c>
      <c r="J201" s="121" t="n">
        <f aca="false">SUM(J202,J208)</f>
        <v>17487458.75</v>
      </c>
      <c r="K201" s="30"/>
      <c r="L201" s="29" t="n">
        <f aca="false">SUM(L202,L208)</f>
        <v>122777.05</v>
      </c>
    </row>
    <row r="202" customFormat="false" ht="11.25" hidden="false" customHeight="true" outlineLevel="0" collapsed="false">
      <c r="A202" s="159" t="s">
        <v>115</v>
      </c>
      <c r="B202" s="120" t="n">
        <f aca="false">SUM(B203:B205)</f>
        <v>20761212.4</v>
      </c>
      <c r="C202" s="120" t="n">
        <f aca="false">SUM(C203:C205)</f>
        <v>20321949.39</v>
      </c>
      <c r="D202" s="123" t="n">
        <f aca="false">SUM(D203:D205)</f>
        <v>4512919.35</v>
      </c>
      <c r="E202" s="123" t="n">
        <f aca="false">SUM(E203:E205)</f>
        <v>19345117.66</v>
      </c>
      <c r="F202" s="120" t="n">
        <f aca="false">C202-E202</f>
        <v>976831.730000001</v>
      </c>
      <c r="G202" s="123" t="n">
        <f aca="false">SUM(G203:G205)</f>
        <v>4606750.41</v>
      </c>
      <c r="H202" s="123" t="n">
        <f aca="false">SUM(H203:H205)</f>
        <v>19222340.61</v>
      </c>
      <c r="I202" s="120" t="n">
        <f aca="false">C202-H202</f>
        <v>1099608.78</v>
      </c>
      <c r="J202" s="123" t="n">
        <f aca="false">SUM(J203:J205)</f>
        <v>17487458.75</v>
      </c>
      <c r="K202" s="36"/>
      <c r="L202" s="35" t="n">
        <f aca="false">SUM(L203:L205)</f>
        <v>122777.05</v>
      </c>
    </row>
    <row r="203" customFormat="false" ht="11.25" hidden="false" customHeight="true" outlineLevel="0" collapsed="false">
      <c r="A203" s="159" t="s">
        <v>116</v>
      </c>
      <c r="B203" s="120" t="n">
        <v>19991212.4</v>
      </c>
      <c r="C203" s="126" t="n">
        <v>19231949.39</v>
      </c>
      <c r="D203" s="125" t="n">
        <v>4512919.35</v>
      </c>
      <c r="E203" s="126" t="n">
        <v>18628682.87</v>
      </c>
      <c r="F203" s="120" t="n">
        <f aca="false">C203-E203</f>
        <v>603266.52</v>
      </c>
      <c r="G203" s="125" t="n">
        <v>4512919.35</v>
      </c>
      <c r="H203" s="125" t="n">
        <v>18628682.87</v>
      </c>
      <c r="I203" s="120" t="n">
        <f aca="false">C203-H203</f>
        <v>603266.52</v>
      </c>
      <c r="J203" s="125" t="n">
        <v>16893801.01</v>
      </c>
      <c r="K203" s="36"/>
      <c r="L203" s="35" t="n">
        <f aca="false">E203-H203</f>
        <v>0</v>
      </c>
    </row>
    <row r="204" customFormat="false" ht="11.25" hidden="true" customHeight="true" outlineLevel="0" collapsed="false">
      <c r="A204" s="159" t="s">
        <v>117</v>
      </c>
      <c r="B204" s="120"/>
      <c r="C204" s="120"/>
      <c r="D204" s="123"/>
      <c r="E204" s="123"/>
      <c r="F204" s="120" t="n">
        <f aca="false">C204-E204</f>
        <v>0</v>
      </c>
      <c r="G204" s="123"/>
      <c r="H204" s="123"/>
      <c r="I204" s="120" t="n">
        <f aca="false">C204-H204</f>
        <v>0</v>
      </c>
      <c r="J204" s="123"/>
      <c r="K204" s="36"/>
      <c r="L204" s="35"/>
    </row>
    <row r="205" customFormat="false" ht="11.25" hidden="false" customHeight="true" outlineLevel="0" collapsed="false">
      <c r="A205" s="172" t="s">
        <v>118</v>
      </c>
      <c r="B205" s="173" t="n">
        <v>770000</v>
      </c>
      <c r="C205" s="173" t="n">
        <v>1090000</v>
      </c>
      <c r="D205" s="174" t="n">
        <v>0</v>
      </c>
      <c r="E205" s="174" t="n">
        <v>716434.79</v>
      </c>
      <c r="F205" s="173" t="n">
        <f aca="false">C205-E205</f>
        <v>373565.21</v>
      </c>
      <c r="G205" s="174" t="n">
        <v>93831.06</v>
      </c>
      <c r="H205" s="174" t="n">
        <v>593657.74</v>
      </c>
      <c r="I205" s="173" t="n">
        <f aca="false">C205-H205</f>
        <v>496342.26</v>
      </c>
      <c r="J205" s="174" t="n">
        <v>593657.74</v>
      </c>
      <c r="K205" s="74"/>
      <c r="L205" s="73" t="n">
        <f aca="false">E205-H205</f>
        <v>122777.05</v>
      </c>
    </row>
    <row r="206" customFormat="false" ht="11.25" hidden="true" customHeight="true" outlineLevel="0" collapsed="false">
      <c r="A206" s="159" t="s">
        <v>121</v>
      </c>
      <c r="B206" s="133" t="n">
        <f aca="false">SUM(B207:B209)</f>
        <v>0</v>
      </c>
      <c r="C206" s="133" t="n">
        <f aca="false">SUM(C207:C209)</f>
        <v>0</v>
      </c>
      <c r="D206" s="133" t="n">
        <f aca="false">SUM(D207:D209)</f>
        <v>0</v>
      </c>
      <c r="E206" s="133" t="n">
        <f aca="false">SUM(E207:E209)</f>
        <v>0</v>
      </c>
      <c r="F206" s="133" t="n">
        <f aca="false">C206-E206</f>
        <v>0</v>
      </c>
      <c r="G206" s="133" t="n">
        <f aca="false">SUM(G207:G209)</f>
        <v>0</v>
      </c>
      <c r="H206" s="133" t="n">
        <f aca="false">SUM(H207:H209)</f>
        <v>0</v>
      </c>
      <c r="I206" s="133" t="n">
        <f aca="false">C206-H206</f>
        <v>0</v>
      </c>
      <c r="J206" s="133" t="n">
        <f aca="false">SUM(J207:J209)</f>
        <v>0</v>
      </c>
      <c r="K206" s="36"/>
      <c r="L206" s="35" t="n">
        <f aca="false">SUM(L207:L209)</f>
        <v>0</v>
      </c>
    </row>
    <row r="207" customFormat="false" ht="11.25" hidden="true" customHeight="true" outlineLevel="0" collapsed="false">
      <c r="A207" s="159" t="s">
        <v>122</v>
      </c>
      <c r="B207" s="133"/>
      <c r="C207" s="133"/>
      <c r="D207" s="133"/>
      <c r="E207" s="133"/>
      <c r="F207" s="133" t="n">
        <f aca="false">C207-E207</f>
        <v>0</v>
      </c>
      <c r="G207" s="133"/>
      <c r="H207" s="133"/>
      <c r="I207" s="133" t="n">
        <f aca="false">C207-H207</f>
        <v>0</v>
      </c>
      <c r="J207" s="133"/>
      <c r="K207" s="36"/>
      <c r="L207" s="35"/>
    </row>
    <row r="208" customFormat="false" ht="11.25" hidden="true" customHeight="true" outlineLevel="0" collapsed="false">
      <c r="A208" s="159" t="s">
        <v>123</v>
      </c>
      <c r="B208" s="133"/>
      <c r="C208" s="133"/>
      <c r="D208" s="133"/>
      <c r="E208" s="133"/>
      <c r="F208" s="133" t="n">
        <f aca="false">C208-E208</f>
        <v>0</v>
      </c>
      <c r="G208" s="133"/>
      <c r="H208" s="133"/>
      <c r="I208" s="133" t="n">
        <f aca="false">C208-H208</f>
        <v>0</v>
      </c>
      <c r="J208" s="133"/>
      <c r="K208" s="36"/>
      <c r="L208" s="35"/>
    </row>
    <row r="209" customFormat="false" ht="11.25" hidden="true" customHeight="true" outlineLevel="0" collapsed="false">
      <c r="A209" s="159" t="s">
        <v>124</v>
      </c>
      <c r="B209" s="133"/>
      <c r="C209" s="133"/>
      <c r="D209" s="133"/>
      <c r="E209" s="133"/>
      <c r="F209" s="133" t="n">
        <f aca="false">C209-E209</f>
        <v>0</v>
      </c>
      <c r="G209" s="133"/>
      <c r="H209" s="133"/>
      <c r="I209" s="133" t="n">
        <f aca="false">C209-H209</f>
        <v>0</v>
      </c>
      <c r="J209" s="133"/>
      <c r="K209" s="36"/>
      <c r="L209" s="35"/>
    </row>
    <row r="210" customFormat="false" ht="11.25" hidden="true" customHeight="true" outlineLevel="0" collapsed="false">
      <c r="A210" s="172" t="s">
        <v>150</v>
      </c>
      <c r="B210" s="74"/>
      <c r="C210" s="74"/>
      <c r="D210" s="74"/>
      <c r="E210" s="74"/>
      <c r="F210" s="175" t="n">
        <f aca="false">C210-E210</f>
        <v>0</v>
      </c>
      <c r="G210" s="74"/>
      <c r="H210" s="74"/>
      <c r="I210" s="175" t="n">
        <f aca="false">C210-H210</f>
        <v>0</v>
      </c>
      <c r="J210" s="74"/>
      <c r="K210" s="74"/>
      <c r="L210" s="73"/>
    </row>
    <row r="214" customFormat="false" ht="12.8" hidden="false" customHeight="false" outlineLevel="0" collapsed="false"/>
    <row r="215" customFormat="false" ht="12.8" hidden="false" customHeight="false" outlineLevel="0" collapsed="false"/>
    <row r="216" customFormat="false" ht="12.8" hidden="false" customHeight="false" outlineLevel="0" collapsed="false"/>
    <row r="217" customFormat="false" ht="12.8" hidden="false" customHeight="false" outlineLevel="0" collapsed="false"/>
    <row r="218" customFormat="false" ht="12.8" hidden="false" customHeight="false" outlineLevel="0" collapsed="false"/>
    <row r="219" customFormat="false" ht="12.8" hidden="false" customHeight="false" outlineLevel="0" collapsed="false"/>
    <row r="220" customFormat="false" ht="12.8" hidden="false" customHeight="false" outlineLevel="0" collapsed="false"/>
    <row r="221" customFormat="false" ht="12.8" hidden="false" customHeight="false" outlineLevel="0" collapsed="false"/>
    <row r="222" customFormat="false" ht="12.8" hidden="false" customHeight="false" outlineLevel="0" collapsed="false"/>
    <row r="223" customFormat="false" ht="12.8" hidden="false" customHeight="false" outlineLevel="0" collapsed="false"/>
    <row r="224" customFormat="false" ht="12.8" hidden="false" customHeight="false" outlineLevel="0" collapsed="false"/>
    <row r="225" customFormat="false" ht="12.8" hidden="false" customHeight="false" outlineLevel="0" collapsed="false"/>
    <row r="226" customFormat="false" ht="12.8" hidden="false" customHeight="false" outlineLevel="0" collapsed="false"/>
    <row r="227" customFormat="false" ht="12.8" hidden="false" customHeight="false" outlineLevel="0" collapsed="false"/>
    <row r="228" customFormat="false" ht="12.8" hidden="false" customHeight="false" outlineLevel="0" collapsed="false"/>
    <row r="229" customFormat="false" ht="12.8" hidden="false" customHeight="false" outlineLevel="0" collapsed="false"/>
    <row r="230" customFormat="false" ht="12.8" hidden="false" customHeight="false" outlineLevel="0" collapsed="false"/>
    <row r="231" customFormat="false" ht="12.8" hidden="false" customHeight="false" outlineLevel="0" collapsed="false"/>
    <row r="232" customFormat="false" ht="12.8" hidden="false" customHeight="false" outlineLevel="0" collapsed="false"/>
    <row r="233" customFormat="false" ht="12.8" hidden="false" customHeight="false" outlineLevel="0" collapsed="false"/>
    <row r="234" customFormat="false" ht="12.8" hidden="false" customHeight="false" outlineLevel="0" collapsed="false"/>
    <row r="235" customFormat="false" ht="12.8" hidden="false" customHeight="false" outlineLevel="0" collapsed="false"/>
    <row r="236" customFormat="false" ht="12.8" hidden="false" customHeight="false" outlineLevel="0" collapsed="false"/>
    <row r="237" customFormat="false" ht="12.8" hidden="false" customHeight="false" outlineLevel="0" collapsed="false"/>
  </sheetData>
  <mergeCells count="50">
    <mergeCell ref="A1:L1"/>
    <mergeCell ref="A3:K3"/>
    <mergeCell ref="A4:K4"/>
    <mergeCell ref="A5:K5"/>
    <mergeCell ref="A6:K6"/>
    <mergeCell ref="A7:K7"/>
    <mergeCell ref="B10:C11"/>
    <mergeCell ref="D10:E11"/>
    <mergeCell ref="F10:K10"/>
    <mergeCell ref="F11:G11"/>
    <mergeCell ref="I11:J11"/>
    <mergeCell ref="D12:E12"/>
    <mergeCell ref="F12:G12"/>
    <mergeCell ref="I12:J12"/>
    <mergeCell ref="B89:C89"/>
    <mergeCell ref="D89:E89"/>
    <mergeCell ref="F89:G89"/>
    <mergeCell ref="I89:J89"/>
    <mergeCell ref="D90:E90"/>
    <mergeCell ref="F90:G90"/>
    <mergeCell ref="B91:C91"/>
    <mergeCell ref="D91:E91"/>
    <mergeCell ref="F91:G91"/>
    <mergeCell ref="I92:J92"/>
    <mergeCell ref="B93:C93"/>
    <mergeCell ref="F93:G93"/>
    <mergeCell ref="B94:C94"/>
    <mergeCell ref="F94:G94"/>
    <mergeCell ref="D96:E96"/>
    <mergeCell ref="G96:H96"/>
    <mergeCell ref="J96:J98"/>
    <mergeCell ref="K96:L99"/>
    <mergeCell ref="K122:L122"/>
    <mergeCell ref="K123:L123"/>
    <mergeCell ref="K124:L124"/>
    <mergeCell ref="A125:K125"/>
    <mergeCell ref="A126:H126"/>
    <mergeCell ref="A127:C127"/>
    <mergeCell ref="B130:C131"/>
    <mergeCell ref="D130:E131"/>
    <mergeCell ref="F130:K130"/>
    <mergeCell ref="F131:G131"/>
    <mergeCell ref="I131:J131"/>
    <mergeCell ref="D132:E132"/>
    <mergeCell ref="F132:G132"/>
    <mergeCell ref="I132:J132"/>
    <mergeCell ref="D198:E198"/>
    <mergeCell ref="G198:H198"/>
    <mergeCell ref="J198:J199"/>
    <mergeCell ref="K198:L200"/>
  </mergeCells>
  <printOptions headings="false" gridLines="false" gridLinesSet="true" horizontalCentered="true" verticalCentered="false"/>
  <pageMargins left="0.39375" right="0.39375" top="0.984027777777778" bottom="0.984027777777778" header="0.511805555555555" footer="0.511805555555555"/>
  <pageSetup paperSize="77" scale="6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L355" activeCellId="0" sqref="L355"/>
    </sheetView>
  </sheetViews>
  <sheetFormatPr defaultRowHeight="11.25" zeroHeight="false" outlineLevelRow="0" outlineLevelCol="0"/>
  <cols>
    <col collapsed="false" customWidth="true" hidden="false" outlineLevel="0" max="1" min="1" style="176" width="48.69"/>
    <col collapsed="false" customWidth="true" hidden="false" outlineLevel="0" max="2" min="2" style="176" width="15.62"/>
    <col collapsed="false" customWidth="true" hidden="false" outlineLevel="0" max="3" min="3" style="176" width="15.95"/>
    <col collapsed="false" customWidth="true" hidden="false" outlineLevel="0" max="4" min="4" style="176" width="14.43"/>
    <col collapsed="false" customWidth="true" hidden="false" outlineLevel="0" max="5" min="5" style="176" width="15.8"/>
    <col collapsed="false" customWidth="true" hidden="false" outlineLevel="0" max="6" min="6" style="177" width="10.99"/>
    <col collapsed="false" customWidth="true" hidden="false" outlineLevel="0" max="7" min="7" style="176" width="16.33"/>
    <col collapsed="false" customWidth="true" hidden="false" outlineLevel="0" max="8" min="8" style="176" width="14.43"/>
    <col collapsed="false" customWidth="true" hidden="false" outlineLevel="0" max="9" min="9" style="176" width="16.14"/>
    <col collapsed="false" customWidth="true" hidden="false" outlineLevel="0" max="10" min="10" style="177" width="10.99"/>
    <col collapsed="false" customWidth="true" hidden="false" outlineLevel="0" max="11" min="11" style="176" width="15.95"/>
    <col collapsed="false" customWidth="true" hidden="false" outlineLevel="0" max="12" min="12" style="176" width="16.41"/>
    <col collapsed="false" customWidth="true" hidden="false" outlineLevel="0" max="13" min="13" style="176" width="14.28"/>
    <col collapsed="false" customWidth="true" hidden="false" outlineLevel="0" max="14" min="14" style="176" width="5.7"/>
    <col collapsed="false" customWidth="true" hidden="false" outlineLevel="0" max="16" min="15" style="176" width="15.42"/>
    <col collapsed="false" customWidth="true" hidden="false" outlineLevel="0" max="17" min="17" style="176" width="22.01"/>
    <col collapsed="false" customWidth="true" hidden="false" outlineLevel="0" max="18" min="18" style="176" width="13.43"/>
    <col collapsed="false" customWidth="true" hidden="false" outlineLevel="0" max="1025" min="19" style="176" width="7.87"/>
  </cols>
  <sheetData>
    <row r="1" customFormat="false" ht="12.75" hidden="false" customHeight="false" outlineLevel="0" collapsed="false">
      <c r="A1" s="178" t="s">
        <v>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customFormat="false" ht="11.25" hidden="false" customHeight="true" outlineLevel="0" collapsed="false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customFormat="false" ht="12.75" hidden="false" customHeight="false" outlineLevel="0" collapsed="false">
      <c r="A3" s="180" t="s">
        <v>1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1"/>
    </row>
    <row r="4" customFormat="false" ht="12.75" hidden="false" customHeight="false" outlineLevel="0" collapsed="false">
      <c r="A4" s="180" t="s">
        <v>2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1"/>
    </row>
    <row r="5" customFormat="false" ht="12.75" hidden="false" customHeight="false" outlineLevel="0" collapsed="false">
      <c r="A5" s="178" t="s">
        <v>152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82"/>
    </row>
    <row r="6" customFormat="false" ht="12.75" hidden="false" customHeight="false" outlineLevel="0" collapsed="false">
      <c r="A6" s="183" t="s">
        <v>4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4"/>
    </row>
    <row r="7" customFormat="false" ht="12.75" hidden="false" customHeight="false" outlineLevel="0" collapsed="false">
      <c r="A7" s="180" t="str">
        <f aca="false">'Anexo_1_-_Balanço_Orçamentário'!A7:K7</f>
        <v>JANEIRO A DEZEMBRO DE 2018/BIMESTRE NOVEMBRO-DEZEMBRO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1"/>
    </row>
    <row r="8" customFormat="false" ht="12.75" hidden="false" customHeight="false" outlineLevel="0" collapsed="false">
      <c r="A8" s="185"/>
      <c r="B8" s="185"/>
      <c r="C8" s="185"/>
      <c r="D8" s="185"/>
      <c r="E8" s="185"/>
      <c r="F8" s="186"/>
      <c r="G8" s="185"/>
      <c r="H8" s="185"/>
      <c r="I8" s="185"/>
      <c r="J8" s="186"/>
      <c r="K8" s="185"/>
      <c r="L8" s="185"/>
    </row>
    <row r="9" customFormat="false" ht="12.75" hidden="false" customHeight="false" outlineLevel="0" collapsed="false">
      <c r="A9" s="181" t="s">
        <v>153</v>
      </c>
      <c r="G9" s="187"/>
      <c r="L9" s="188" t="s">
        <v>7</v>
      </c>
    </row>
    <row r="10" customFormat="false" ht="24.75" hidden="false" customHeight="true" outlineLevel="0" collapsed="false">
      <c r="A10" s="189"/>
      <c r="B10" s="190" t="s">
        <v>96</v>
      </c>
      <c r="C10" s="190" t="s">
        <v>96</v>
      </c>
      <c r="D10" s="191" t="s">
        <v>97</v>
      </c>
      <c r="E10" s="191"/>
      <c r="F10" s="191"/>
      <c r="G10" s="192" t="s">
        <v>11</v>
      </c>
      <c r="H10" s="191" t="s">
        <v>98</v>
      </c>
      <c r="I10" s="191"/>
      <c r="J10" s="191"/>
      <c r="K10" s="192" t="s">
        <v>11</v>
      </c>
      <c r="L10" s="193" t="s">
        <v>154</v>
      </c>
    </row>
    <row r="11" customFormat="false" ht="29.25" hidden="false" customHeight="true" outlineLevel="0" collapsed="false">
      <c r="A11" s="194" t="s">
        <v>155</v>
      </c>
      <c r="B11" s="195" t="s">
        <v>102</v>
      </c>
      <c r="C11" s="195" t="s">
        <v>103</v>
      </c>
      <c r="D11" s="196" t="s">
        <v>13</v>
      </c>
      <c r="E11" s="196" t="s">
        <v>15</v>
      </c>
      <c r="F11" s="197" t="s">
        <v>14</v>
      </c>
      <c r="G11" s="198"/>
      <c r="H11" s="196" t="s">
        <v>13</v>
      </c>
      <c r="I11" s="196" t="s">
        <v>15</v>
      </c>
      <c r="J11" s="197" t="s">
        <v>14</v>
      </c>
      <c r="K11" s="198"/>
      <c r="L11" s="193"/>
    </row>
    <row r="12" s="203" customFormat="true" ht="15.75" hidden="false" customHeight="true" outlineLevel="0" collapsed="false">
      <c r="A12" s="199"/>
      <c r="B12" s="199"/>
      <c r="C12" s="200" t="s">
        <v>16</v>
      </c>
      <c r="D12" s="200"/>
      <c r="E12" s="200" t="s">
        <v>17</v>
      </c>
      <c r="F12" s="201" t="s">
        <v>156</v>
      </c>
      <c r="G12" s="202" t="s">
        <v>157</v>
      </c>
      <c r="H12" s="200"/>
      <c r="I12" s="200" t="s">
        <v>107</v>
      </c>
      <c r="J12" s="201" t="s">
        <v>158</v>
      </c>
      <c r="K12" s="202" t="s">
        <v>159</v>
      </c>
      <c r="L12" s="193"/>
    </row>
    <row r="13" s="203" customFormat="true" ht="12.8" hidden="false" customHeight="false" outlineLevel="0" collapsed="false">
      <c r="A13" s="204" t="s">
        <v>160</v>
      </c>
      <c r="B13" s="205" t="n">
        <f aca="false">SUM(B14,B18,B22,B26,B39,B44,B49,B53,B59,B65,B73,B79,B89,B93,B98,B103,B107,B111,B118,B123,B130,B133,B140,B147,B151,B157,B164,B169,B178)</f>
        <v>438651180.16</v>
      </c>
      <c r="C13" s="205" t="n">
        <f aca="false">SUM(C14,C18,C22,C26,C39,C44,C49,C53,C59,C65,C73,C79,C89,C93,C98,C103,C107,C111,C118,C123,C130,C133,C140,C147,C151,C157,C164,C169,C178)</f>
        <v>439090443.17</v>
      </c>
      <c r="D13" s="206" t="n">
        <f aca="false">SUM(D14,D18,D22,D26,D39,D44,D49,D53,D59,D65,D73,D79,D89,D93,D98,D103,D107,D111,D118,D123,D130,D133,D140,D147,D151,D157,D164,D169,D178)</f>
        <v>70375524.39</v>
      </c>
      <c r="E13" s="205" t="n">
        <f aca="false">SUM(E14,E18,E22,E26,E39,E44,E49,E53,E59,E65,E73,E79,E89,E93,E98,E103,E107,E111,E118,E123,E130,E133,E140,E147,E151,E157,E164,E169,E178)</f>
        <v>386361185.22</v>
      </c>
      <c r="F13" s="207" t="n">
        <f aca="false">E13/E$180</f>
        <v>0.952317433762615</v>
      </c>
      <c r="G13" s="205" t="n">
        <f aca="false">C13-E13</f>
        <v>52729257.95</v>
      </c>
      <c r="H13" s="206" t="n">
        <f aca="false">SUM(H14,H18,H22,H26,H39,H44,H49,H53,H59,H65,H73,H79,H89,H93,H98,H103,H107,H111,H118,H123,H130,H133,H140,H147,H151,H157,H164,H169,H178)</f>
        <v>72651833.46</v>
      </c>
      <c r="I13" s="205" t="n">
        <f aca="false">SUM(I14,I18,I22,I26,I39,I44,I49,I53,I59,I65,I73,I79,I89,I93,I98,I103,I107,I111,I118,I123,I130,I133,I140,I147,I151,I157,I164,I169,I178)</f>
        <v>372131873.39</v>
      </c>
      <c r="J13" s="207" t="n">
        <f aca="false">I13/I$180</f>
        <v>0.950882499990149</v>
      </c>
      <c r="K13" s="205" t="n">
        <f aca="false">C13-I13</f>
        <v>66958569.78</v>
      </c>
      <c r="L13" s="205" t="n">
        <f aca="false">SUM(L14,L18,L22,L26,L39,L44,L49,L53,L59,L65,L73,L79,L89,L93,L98,L103,L107,L111,L118,L123,L130,L133,L140,L147,L151,L157,L164,L169,L178)</f>
        <v>14229311.83</v>
      </c>
    </row>
    <row r="14" s="203" customFormat="true" ht="12.8" hidden="true" customHeight="false" outlineLevel="0" collapsed="false">
      <c r="A14" s="208" t="s">
        <v>161</v>
      </c>
      <c r="B14" s="205" t="n">
        <f aca="false">SUM(B15:B17)</f>
        <v>0</v>
      </c>
      <c r="C14" s="205" t="n">
        <f aca="false">SUM(C15:C17)</f>
        <v>0</v>
      </c>
      <c r="D14" s="209" t="n">
        <f aca="false">SUM(D15:D17)</f>
        <v>0</v>
      </c>
      <c r="E14" s="205" t="n">
        <f aca="false">SUM(E15:E17)</f>
        <v>0</v>
      </c>
      <c r="F14" s="207" t="n">
        <f aca="false">E14/E$180</f>
        <v>0</v>
      </c>
      <c r="G14" s="205" t="n">
        <f aca="false">C14-E14</f>
        <v>0</v>
      </c>
      <c r="H14" s="209" t="n">
        <f aca="false">SUM(H15:H17)</f>
        <v>0</v>
      </c>
      <c r="I14" s="205" t="n">
        <f aca="false">SUM(I15:I17)</f>
        <v>0</v>
      </c>
      <c r="J14" s="207" t="n">
        <f aca="false">I14/I$180</f>
        <v>0</v>
      </c>
      <c r="K14" s="205" t="n">
        <f aca="false">C14-I14</f>
        <v>0</v>
      </c>
      <c r="L14" s="205" t="n">
        <f aca="false">SUM(L15:L17)</f>
        <v>0</v>
      </c>
    </row>
    <row r="15" customFormat="false" ht="12.8" hidden="true" customHeight="false" outlineLevel="0" collapsed="false">
      <c r="A15" s="210" t="s">
        <v>162</v>
      </c>
      <c r="B15" s="211"/>
      <c r="C15" s="211"/>
      <c r="D15" s="125"/>
      <c r="E15" s="211"/>
      <c r="F15" s="207" t="n">
        <f aca="false">E15/E$180</f>
        <v>0</v>
      </c>
      <c r="G15" s="205" t="n">
        <f aca="false">C15-E15</f>
        <v>0</v>
      </c>
      <c r="H15" s="125"/>
      <c r="I15" s="211"/>
      <c r="J15" s="207" t="n">
        <f aca="false">I15/I$180</f>
        <v>0</v>
      </c>
      <c r="K15" s="205" t="n">
        <f aca="false">C15-I15</f>
        <v>0</v>
      </c>
      <c r="L15" s="211"/>
    </row>
    <row r="16" customFormat="false" ht="12.8" hidden="true" customHeight="false" outlineLevel="0" collapsed="false">
      <c r="A16" s="210" t="s">
        <v>163</v>
      </c>
      <c r="B16" s="211"/>
      <c r="C16" s="211"/>
      <c r="D16" s="125"/>
      <c r="E16" s="211"/>
      <c r="F16" s="207" t="n">
        <f aca="false">E16/E$180</f>
        <v>0</v>
      </c>
      <c r="G16" s="205" t="n">
        <f aca="false">C16-E16</f>
        <v>0</v>
      </c>
      <c r="H16" s="125"/>
      <c r="I16" s="211"/>
      <c r="J16" s="207" t="n">
        <f aca="false">I16/I$180</f>
        <v>0</v>
      </c>
      <c r="K16" s="205" t="n">
        <f aca="false">C16-I16</f>
        <v>0</v>
      </c>
      <c r="L16" s="211"/>
    </row>
    <row r="17" customFormat="false" ht="12.8" hidden="true" customHeight="false" outlineLevel="0" collapsed="false">
      <c r="A17" s="210" t="s">
        <v>164</v>
      </c>
      <c r="B17" s="211"/>
      <c r="C17" s="211"/>
      <c r="D17" s="125"/>
      <c r="E17" s="211"/>
      <c r="F17" s="207" t="n">
        <f aca="false">E17/E$180</f>
        <v>0</v>
      </c>
      <c r="G17" s="205" t="n">
        <f aca="false">C17-E17</f>
        <v>0</v>
      </c>
      <c r="H17" s="125"/>
      <c r="I17" s="211"/>
      <c r="J17" s="207" t="n">
        <f aca="false">I17/I$180</f>
        <v>0</v>
      </c>
      <c r="K17" s="205" t="n">
        <f aca="false">C17-I17</f>
        <v>0</v>
      </c>
      <c r="L17" s="211"/>
      <c r="M17" s="212"/>
    </row>
    <row r="18" customFormat="false" ht="12.8" hidden="true" customHeight="false" outlineLevel="0" collapsed="false">
      <c r="A18" s="208" t="s">
        <v>165</v>
      </c>
      <c r="B18" s="213" t="n">
        <f aca="false">SUM(B19:B21)</f>
        <v>0</v>
      </c>
      <c r="C18" s="213" t="n">
        <f aca="false">SUM(C19:C21)</f>
        <v>0</v>
      </c>
      <c r="D18" s="125" t="n">
        <f aca="false">SUM(D19:D21)</f>
        <v>0</v>
      </c>
      <c r="E18" s="213" t="n">
        <f aca="false">SUM(E19:E21)</f>
        <v>0</v>
      </c>
      <c r="F18" s="207" t="n">
        <f aca="false">E18/E$180</f>
        <v>0</v>
      </c>
      <c r="G18" s="205" t="n">
        <f aca="false">C18-E18</f>
        <v>0</v>
      </c>
      <c r="H18" s="125" t="n">
        <f aca="false">SUM(H19:H21)</f>
        <v>0</v>
      </c>
      <c r="I18" s="213" t="n">
        <f aca="false">SUM(I19:I21)</f>
        <v>0</v>
      </c>
      <c r="J18" s="207" t="n">
        <f aca="false">I18/I$180</f>
        <v>0</v>
      </c>
      <c r="K18" s="205" t="n">
        <f aca="false">C18-I18</f>
        <v>0</v>
      </c>
      <c r="L18" s="213" t="n">
        <f aca="false">SUM(L19:L21)</f>
        <v>0</v>
      </c>
      <c r="M18" s="212"/>
      <c r="O18" s="179"/>
    </row>
    <row r="19" customFormat="false" ht="12.8" hidden="true" customHeight="false" outlineLevel="0" collapsed="false">
      <c r="A19" s="210" t="s">
        <v>166</v>
      </c>
      <c r="B19" s="213"/>
      <c r="C19" s="213"/>
      <c r="D19" s="125"/>
      <c r="E19" s="213"/>
      <c r="F19" s="207" t="n">
        <f aca="false">E19/E$180</f>
        <v>0</v>
      </c>
      <c r="G19" s="205" t="n">
        <f aca="false">C19-E19</f>
        <v>0</v>
      </c>
      <c r="H19" s="125"/>
      <c r="I19" s="213"/>
      <c r="J19" s="207" t="n">
        <f aca="false">I19/I$180</f>
        <v>0</v>
      </c>
      <c r="K19" s="205" t="n">
        <f aca="false">C19-I19</f>
        <v>0</v>
      </c>
      <c r="L19" s="213"/>
      <c r="M19" s="212"/>
      <c r="O19" s="179"/>
    </row>
    <row r="20" customFormat="false" ht="12.8" hidden="true" customHeight="false" outlineLevel="0" collapsed="false">
      <c r="A20" s="210" t="s">
        <v>167</v>
      </c>
      <c r="B20" s="213"/>
      <c r="C20" s="213"/>
      <c r="D20" s="125"/>
      <c r="E20" s="213"/>
      <c r="F20" s="207" t="n">
        <f aca="false">E20/E$180</f>
        <v>0</v>
      </c>
      <c r="G20" s="205" t="n">
        <f aca="false">C20-E20</f>
        <v>0</v>
      </c>
      <c r="H20" s="125"/>
      <c r="I20" s="213"/>
      <c r="J20" s="207" t="n">
        <f aca="false">I20/I$180</f>
        <v>0</v>
      </c>
      <c r="K20" s="205" t="n">
        <f aca="false">C20-I20</f>
        <v>0</v>
      </c>
      <c r="L20" s="213"/>
      <c r="M20" s="212"/>
      <c r="O20" s="179"/>
    </row>
    <row r="21" customFormat="false" ht="12.8" hidden="true" customHeight="false" outlineLevel="0" collapsed="false">
      <c r="A21" s="210" t="s">
        <v>164</v>
      </c>
      <c r="B21" s="213"/>
      <c r="C21" s="213"/>
      <c r="D21" s="125"/>
      <c r="E21" s="213"/>
      <c r="F21" s="207" t="n">
        <f aca="false">E21/E$180</f>
        <v>0</v>
      </c>
      <c r="G21" s="205" t="n">
        <f aca="false">C21-E21</f>
        <v>0</v>
      </c>
      <c r="H21" s="125"/>
      <c r="I21" s="213"/>
      <c r="J21" s="207" t="n">
        <f aca="false">I21/I$180</f>
        <v>0</v>
      </c>
      <c r="K21" s="205" t="n">
        <f aca="false">C21-I21</f>
        <v>0</v>
      </c>
      <c r="L21" s="213"/>
      <c r="M21" s="212"/>
    </row>
    <row r="22" customFormat="false" ht="12.8" hidden="false" customHeight="false" outlineLevel="0" collapsed="false">
      <c r="A22" s="208" t="s">
        <v>168</v>
      </c>
      <c r="B22" s="213" t="n">
        <f aca="false">SUM(B23:B25)</f>
        <v>391094903.69</v>
      </c>
      <c r="C22" s="213" t="n">
        <f aca="false">SUM(C23:C25)</f>
        <v>399084166.7</v>
      </c>
      <c r="D22" s="125" t="n">
        <f aca="false">SUM(D23:D25)</f>
        <v>63169047.58</v>
      </c>
      <c r="E22" s="213" t="n">
        <f aca="false">SUM(E23:E25)</f>
        <v>348753929.39</v>
      </c>
      <c r="F22" s="207" t="n">
        <f aca="false">E22/E$180</f>
        <v>0.859621669454701</v>
      </c>
      <c r="G22" s="205" t="n">
        <f aca="false">C22-E22</f>
        <v>50330237.31</v>
      </c>
      <c r="H22" s="125" t="n">
        <f aca="false">SUM(H23:H25)</f>
        <v>65349744.27</v>
      </c>
      <c r="I22" s="213" t="n">
        <f aca="false">SUM(I23:I25)</f>
        <v>334638871.12</v>
      </c>
      <c r="J22" s="207" t="n">
        <f aca="false">I22/I$180</f>
        <v>0.855079258505186</v>
      </c>
      <c r="K22" s="205" t="n">
        <f aca="false">C22-I22</f>
        <v>64445295.58</v>
      </c>
      <c r="L22" s="213" t="n">
        <f aca="false">SUM(L23:L25)</f>
        <v>14115058.27</v>
      </c>
      <c r="M22" s="212"/>
    </row>
    <row r="23" customFormat="false" ht="12.8" hidden="false" customHeight="false" outlineLevel="0" collapsed="false">
      <c r="A23" s="210" t="s">
        <v>169</v>
      </c>
      <c r="B23" s="213" t="n">
        <v>2866000</v>
      </c>
      <c r="C23" s="213" t="n">
        <v>2866000</v>
      </c>
      <c r="D23" s="125" t="n">
        <v>89580.13</v>
      </c>
      <c r="E23" s="126" t="n">
        <v>1452144.95</v>
      </c>
      <c r="F23" s="207" t="n">
        <f aca="false">E23/E$180</f>
        <v>0.00357930093688861</v>
      </c>
      <c r="G23" s="205" t="n">
        <f aca="false">C23-E23</f>
        <v>1413855.05</v>
      </c>
      <c r="H23" s="125" t="n">
        <v>177887.49</v>
      </c>
      <c r="I23" s="126" t="n">
        <v>1412439.52</v>
      </c>
      <c r="J23" s="207" t="n">
        <f aca="false">I23/I$180</f>
        <v>0.00360910773277121</v>
      </c>
      <c r="K23" s="205" t="n">
        <f aca="false">C23-I23</f>
        <v>1453560.48</v>
      </c>
      <c r="L23" s="213" t="n">
        <f aca="false">E23-I23</f>
        <v>39705.4299999999</v>
      </c>
      <c r="M23" s="212"/>
    </row>
    <row r="24" customFormat="false" ht="12.8" hidden="false" customHeight="false" outlineLevel="0" collapsed="false">
      <c r="A24" s="210" t="s">
        <v>170</v>
      </c>
      <c r="B24" s="213" t="n">
        <v>376227903.69</v>
      </c>
      <c r="C24" s="126" t="n">
        <v>379217166.7</v>
      </c>
      <c r="D24" s="125" t="n">
        <v>60587464.23</v>
      </c>
      <c r="E24" s="126" t="n">
        <v>336598285.04</v>
      </c>
      <c r="F24" s="207" t="n">
        <f aca="false">E24/E$180</f>
        <v>0.829659984699718</v>
      </c>
      <c r="G24" s="205" t="n">
        <f aca="false">C24-E24</f>
        <v>42618881.66</v>
      </c>
      <c r="H24" s="125" t="n">
        <v>63718384.76</v>
      </c>
      <c r="I24" s="126" t="n">
        <v>326121905.76</v>
      </c>
      <c r="J24" s="207" t="n">
        <f aca="false">I24/I$180</f>
        <v>0.833316453722918</v>
      </c>
      <c r="K24" s="205" t="n">
        <f aca="false">C24-I24</f>
        <v>53095260.94</v>
      </c>
      <c r="L24" s="213" t="n">
        <f aca="false">E24-I24</f>
        <v>10476379.28</v>
      </c>
      <c r="M24" s="212"/>
    </row>
    <row r="25" customFormat="false" ht="12.8" hidden="false" customHeight="false" outlineLevel="0" collapsed="false">
      <c r="A25" s="210" t="s">
        <v>171</v>
      </c>
      <c r="B25" s="213" t="n">
        <v>12001000</v>
      </c>
      <c r="C25" s="126" t="n">
        <v>17001000</v>
      </c>
      <c r="D25" s="125" t="n">
        <v>2492003.22</v>
      </c>
      <c r="E25" s="126" t="n">
        <v>10703499.4</v>
      </c>
      <c r="F25" s="207" t="n">
        <f aca="false">E25/E$180</f>
        <v>0.0263823838180939</v>
      </c>
      <c r="G25" s="205" t="n">
        <f aca="false">C25-E25</f>
        <v>6297500.6</v>
      </c>
      <c r="H25" s="125" t="n">
        <v>1453472.02</v>
      </c>
      <c r="I25" s="126" t="n">
        <v>7104525.84</v>
      </c>
      <c r="J25" s="207" t="n">
        <f aca="false">I25/I$180</f>
        <v>0.018153697049497</v>
      </c>
      <c r="K25" s="205" t="n">
        <f aca="false">C25-I25</f>
        <v>9896474.16</v>
      </c>
      <c r="L25" s="213" t="n">
        <f aca="false">E25-I25</f>
        <v>3598973.56</v>
      </c>
      <c r="M25" s="212"/>
    </row>
    <row r="26" customFormat="false" ht="12.8" hidden="true" customHeight="false" outlineLevel="0" collapsed="false">
      <c r="A26" s="208" t="s">
        <v>172</v>
      </c>
      <c r="B26" s="213" t="n">
        <f aca="false">SUM(B27:B38)</f>
        <v>0</v>
      </c>
      <c r="C26" s="213" t="n">
        <f aca="false">SUM(C27:C38)</f>
        <v>0</v>
      </c>
      <c r="D26" s="125" t="n">
        <f aca="false">SUM(D27:D38)</f>
        <v>0</v>
      </c>
      <c r="E26" s="213" t="n">
        <f aca="false">SUM(E27:E38)</f>
        <v>0</v>
      </c>
      <c r="F26" s="207" t="n">
        <f aca="false">E26/E$180</f>
        <v>0</v>
      </c>
      <c r="G26" s="205" t="n">
        <f aca="false">C26-E26</f>
        <v>0</v>
      </c>
      <c r="H26" s="125" t="n">
        <f aca="false">SUM(H27:H38)</f>
        <v>0</v>
      </c>
      <c r="I26" s="213" t="n">
        <f aca="false">SUM(I27:I38)</f>
        <v>0</v>
      </c>
      <c r="J26" s="207" t="n">
        <f aca="false">I26/I$180</f>
        <v>0</v>
      </c>
      <c r="K26" s="205" t="n">
        <f aca="false">C26-I26</f>
        <v>0</v>
      </c>
      <c r="L26" s="213" t="n">
        <f aca="false">SUM(L27:L38)</f>
        <v>0</v>
      </c>
      <c r="M26" s="212"/>
    </row>
    <row r="27" customFormat="false" ht="12.8" hidden="true" customHeight="false" outlineLevel="0" collapsed="false">
      <c r="A27" s="210" t="s">
        <v>173</v>
      </c>
      <c r="B27" s="213"/>
      <c r="C27" s="213"/>
      <c r="D27" s="125"/>
      <c r="E27" s="213"/>
      <c r="F27" s="207" t="n">
        <f aca="false">E27/E$180</f>
        <v>0</v>
      </c>
      <c r="G27" s="205" t="n">
        <f aca="false">C27-E27</f>
        <v>0</v>
      </c>
      <c r="H27" s="125"/>
      <c r="I27" s="213"/>
      <c r="J27" s="207" t="n">
        <f aca="false">I27/I$180</f>
        <v>0</v>
      </c>
      <c r="K27" s="205" t="n">
        <f aca="false">C27-I27</f>
        <v>0</v>
      </c>
      <c r="L27" s="213"/>
      <c r="M27" s="212"/>
    </row>
    <row r="28" customFormat="false" ht="12.8" hidden="true" customHeight="false" outlineLevel="0" collapsed="false">
      <c r="A28" s="210" t="s">
        <v>170</v>
      </c>
      <c r="B28" s="213"/>
      <c r="C28" s="213"/>
      <c r="D28" s="125"/>
      <c r="E28" s="213"/>
      <c r="F28" s="207" t="n">
        <f aca="false">E28/E$180</f>
        <v>0</v>
      </c>
      <c r="G28" s="205" t="n">
        <f aca="false">C28-E28</f>
        <v>0</v>
      </c>
      <c r="H28" s="125"/>
      <c r="I28" s="213"/>
      <c r="J28" s="207" t="n">
        <f aca="false">I28/I$180</f>
        <v>0</v>
      </c>
      <c r="K28" s="205" t="n">
        <f aca="false">C28-I28</f>
        <v>0</v>
      </c>
      <c r="L28" s="213"/>
      <c r="M28" s="212"/>
    </row>
    <row r="29" customFormat="false" ht="12.8" hidden="true" customHeight="false" outlineLevel="0" collapsed="false">
      <c r="A29" s="210" t="s">
        <v>174</v>
      </c>
      <c r="B29" s="213"/>
      <c r="C29" s="213"/>
      <c r="D29" s="125"/>
      <c r="E29" s="213"/>
      <c r="F29" s="207" t="n">
        <f aca="false">E29/E$180</f>
        <v>0</v>
      </c>
      <c r="G29" s="205" t="n">
        <f aca="false">C29-E29</f>
        <v>0</v>
      </c>
      <c r="H29" s="125"/>
      <c r="I29" s="213"/>
      <c r="J29" s="207" t="n">
        <f aca="false">I29/I$180</f>
        <v>0</v>
      </c>
      <c r="K29" s="205" t="n">
        <f aca="false">C29-I29</f>
        <v>0</v>
      </c>
      <c r="L29" s="213"/>
      <c r="M29" s="212"/>
    </row>
    <row r="30" customFormat="false" ht="12.8" hidden="true" customHeight="false" outlineLevel="0" collapsed="false">
      <c r="A30" s="210" t="s">
        <v>175</v>
      </c>
      <c r="B30" s="213"/>
      <c r="C30" s="213"/>
      <c r="D30" s="125"/>
      <c r="E30" s="213"/>
      <c r="F30" s="207" t="n">
        <f aca="false">E30/E$180</f>
        <v>0</v>
      </c>
      <c r="G30" s="205" t="n">
        <f aca="false">C30-E30</f>
        <v>0</v>
      </c>
      <c r="H30" s="125"/>
      <c r="I30" s="213"/>
      <c r="J30" s="207" t="n">
        <f aca="false">I30/I$180</f>
        <v>0</v>
      </c>
      <c r="K30" s="205" t="n">
        <f aca="false">C30-I30</f>
        <v>0</v>
      </c>
      <c r="L30" s="213"/>
      <c r="M30" s="212"/>
    </row>
    <row r="31" customFormat="false" ht="12.8" hidden="true" customHeight="false" outlineLevel="0" collapsed="false">
      <c r="A31" s="210" t="s">
        <v>176</v>
      </c>
      <c r="B31" s="213"/>
      <c r="C31" s="213"/>
      <c r="D31" s="125"/>
      <c r="E31" s="213"/>
      <c r="F31" s="207" t="n">
        <f aca="false">E31/E$180</f>
        <v>0</v>
      </c>
      <c r="G31" s="205" t="n">
        <f aca="false">C31-E31</f>
        <v>0</v>
      </c>
      <c r="H31" s="125"/>
      <c r="I31" s="213"/>
      <c r="J31" s="207" t="n">
        <f aca="false">I31/I$180</f>
        <v>0</v>
      </c>
      <c r="K31" s="205" t="n">
        <f aca="false">C31-I31</f>
        <v>0</v>
      </c>
      <c r="L31" s="213"/>
      <c r="M31" s="212"/>
    </row>
    <row r="32" customFormat="false" ht="12.8" hidden="true" customHeight="false" outlineLevel="0" collapsed="false">
      <c r="A32" s="210" t="s">
        <v>171</v>
      </c>
      <c r="B32" s="213"/>
      <c r="C32" s="213"/>
      <c r="D32" s="125"/>
      <c r="E32" s="213"/>
      <c r="F32" s="207" t="n">
        <f aca="false">E32/E$180</f>
        <v>0</v>
      </c>
      <c r="G32" s="205" t="n">
        <f aca="false">C32-E32</f>
        <v>0</v>
      </c>
      <c r="H32" s="125"/>
      <c r="I32" s="213"/>
      <c r="J32" s="207" t="n">
        <f aca="false">I32/I$180</f>
        <v>0</v>
      </c>
      <c r="K32" s="205" t="n">
        <f aca="false">C32-I32</f>
        <v>0</v>
      </c>
      <c r="L32" s="213"/>
      <c r="M32" s="212"/>
    </row>
    <row r="33" customFormat="false" ht="12.8" hidden="true" customHeight="false" outlineLevel="0" collapsed="false">
      <c r="A33" s="210" t="s">
        <v>177</v>
      </c>
      <c r="B33" s="213"/>
      <c r="C33" s="213"/>
      <c r="D33" s="125"/>
      <c r="E33" s="213"/>
      <c r="F33" s="207" t="n">
        <f aca="false">E33/E$180</f>
        <v>0</v>
      </c>
      <c r="G33" s="205" t="n">
        <f aca="false">C33-E33</f>
        <v>0</v>
      </c>
      <c r="H33" s="125"/>
      <c r="I33" s="213"/>
      <c r="J33" s="207" t="n">
        <f aca="false">I33/I$180</f>
        <v>0</v>
      </c>
      <c r="K33" s="205" t="n">
        <f aca="false">C33-I33</f>
        <v>0</v>
      </c>
      <c r="L33" s="213"/>
      <c r="M33" s="212"/>
    </row>
    <row r="34" customFormat="false" ht="12.8" hidden="true" customHeight="false" outlineLevel="0" collapsed="false">
      <c r="A34" s="210" t="s">
        <v>178</v>
      </c>
      <c r="B34" s="213"/>
      <c r="C34" s="213"/>
      <c r="D34" s="125"/>
      <c r="E34" s="213"/>
      <c r="F34" s="207" t="n">
        <f aca="false">E34/E$180</f>
        <v>0</v>
      </c>
      <c r="G34" s="205" t="n">
        <f aca="false">C34-E34</f>
        <v>0</v>
      </c>
      <c r="H34" s="125"/>
      <c r="I34" s="213"/>
      <c r="J34" s="207" t="n">
        <f aca="false">I34/I$180</f>
        <v>0</v>
      </c>
      <c r="K34" s="205" t="n">
        <f aca="false">C34-I34</f>
        <v>0</v>
      </c>
      <c r="L34" s="213"/>
      <c r="M34" s="212"/>
    </row>
    <row r="35" customFormat="false" ht="12.8" hidden="true" customHeight="false" outlineLevel="0" collapsed="false">
      <c r="A35" s="210" t="s">
        <v>179</v>
      </c>
      <c r="B35" s="213"/>
      <c r="C35" s="213"/>
      <c r="D35" s="125"/>
      <c r="E35" s="213"/>
      <c r="F35" s="207" t="n">
        <f aca="false">E35/E$180</f>
        <v>0</v>
      </c>
      <c r="G35" s="205" t="n">
        <f aca="false">C35-E35</f>
        <v>0</v>
      </c>
      <c r="H35" s="125"/>
      <c r="I35" s="213"/>
      <c r="J35" s="207" t="n">
        <f aca="false">I35/I$180</f>
        <v>0</v>
      </c>
      <c r="K35" s="205" t="n">
        <f aca="false">C35-I35</f>
        <v>0</v>
      </c>
      <c r="L35" s="213"/>
      <c r="M35" s="212"/>
    </row>
    <row r="36" customFormat="false" ht="12.8" hidden="true" customHeight="false" outlineLevel="0" collapsed="false">
      <c r="A36" s="210" t="s">
        <v>180</v>
      </c>
      <c r="B36" s="213"/>
      <c r="C36" s="213"/>
      <c r="D36" s="125"/>
      <c r="E36" s="213"/>
      <c r="F36" s="207" t="n">
        <f aca="false">E36/E$180</f>
        <v>0</v>
      </c>
      <c r="G36" s="205" t="n">
        <f aca="false">C36-E36</f>
        <v>0</v>
      </c>
      <c r="H36" s="125"/>
      <c r="I36" s="213"/>
      <c r="J36" s="207" t="n">
        <f aca="false">I36/I$180</f>
        <v>0</v>
      </c>
      <c r="K36" s="205" t="n">
        <f aca="false">C36-I36</f>
        <v>0</v>
      </c>
      <c r="L36" s="213"/>
      <c r="M36" s="212"/>
    </row>
    <row r="37" customFormat="false" ht="12.8" hidden="true" customHeight="false" outlineLevel="0" collapsed="false">
      <c r="A37" s="210" t="s">
        <v>181</v>
      </c>
      <c r="B37" s="213"/>
      <c r="C37" s="213"/>
      <c r="D37" s="125"/>
      <c r="E37" s="213"/>
      <c r="F37" s="207" t="n">
        <f aca="false">E37/E$180</f>
        <v>0</v>
      </c>
      <c r="G37" s="205" t="n">
        <f aca="false">C37-E37</f>
        <v>0</v>
      </c>
      <c r="H37" s="125"/>
      <c r="I37" s="213"/>
      <c r="J37" s="207" t="n">
        <f aca="false">I37/I$180</f>
        <v>0</v>
      </c>
      <c r="K37" s="205" t="n">
        <f aca="false">C37-I37</f>
        <v>0</v>
      </c>
      <c r="L37" s="213"/>
      <c r="M37" s="212"/>
    </row>
    <row r="38" customFormat="false" ht="12.8" hidden="true" customHeight="false" outlineLevel="0" collapsed="false">
      <c r="A38" s="210" t="s">
        <v>164</v>
      </c>
      <c r="B38" s="213"/>
      <c r="C38" s="213"/>
      <c r="D38" s="125"/>
      <c r="E38" s="213"/>
      <c r="F38" s="207" t="n">
        <f aca="false">E38/E$180</f>
        <v>0</v>
      </c>
      <c r="G38" s="205" t="n">
        <f aca="false">C38-E38</f>
        <v>0</v>
      </c>
      <c r="H38" s="125"/>
      <c r="I38" s="213"/>
      <c r="J38" s="207" t="n">
        <f aca="false">I38/I$180</f>
        <v>0</v>
      </c>
      <c r="K38" s="205" t="n">
        <f aca="false">C38-I38</f>
        <v>0</v>
      </c>
      <c r="L38" s="213"/>
      <c r="M38" s="212"/>
    </row>
    <row r="39" customFormat="false" ht="12.8" hidden="true" customHeight="false" outlineLevel="0" collapsed="false">
      <c r="A39" s="208" t="s">
        <v>182</v>
      </c>
      <c r="B39" s="213" t="n">
        <f aca="false">SUM(B40:B43)</f>
        <v>0</v>
      </c>
      <c r="C39" s="213" t="n">
        <f aca="false">SUM(C40:C43)</f>
        <v>0</v>
      </c>
      <c r="D39" s="125" t="n">
        <f aca="false">SUM(D40:D43)</f>
        <v>0</v>
      </c>
      <c r="E39" s="213" t="n">
        <f aca="false">SUM(E40:E43)</f>
        <v>0</v>
      </c>
      <c r="F39" s="207" t="n">
        <f aca="false">E39/E$180</f>
        <v>0</v>
      </c>
      <c r="G39" s="205" t="n">
        <f aca="false">C39-E39</f>
        <v>0</v>
      </c>
      <c r="H39" s="125" t="n">
        <f aca="false">SUM(H40:H43)</f>
        <v>0</v>
      </c>
      <c r="I39" s="213" t="n">
        <f aca="false">SUM(I40:I43)</f>
        <v>0</v>
      </c>
      <c r="J39" s="207" t="n">
        <f aca="false">I39/I$180</f>
        <v>0</v>
      </c>
      <c r="K39" s="205" t="n">
        <f aca="false">C39-I39</f>
        <v>0</v>
      </c>
      <c r="L39" s="213" t="n">
        <f aca="false">SUM(L40:L43)</f>
        <v>0</v>
      </c>
      <c r="M39" s="212"/>
    </row>
    <row r="40" customFormat="false" ht="12.8" hidden="true" customHeight="false" outlineLevel="0" collapsed="false">
      <c r="A40" s="210" t="s">
        <v>183</v>
      </c>
      <c r="B40" s="213"/>
      <c r="C40" s="213"/>
      <c r="D40" s="125"/>
      <c r="E40" s="213"/>
      <c r="F40" s="207" t="n">
        <f aca="false">E40/E$180</f>
        <v>0</v>
      </c>
      <c r="G40" s="205" t="n">
        <f aca="false">C40-E40</f>
        <v>0</v>
      </c>
      <c r="H40" s="125"/>
      <c r="I40" s="213"/>
      <c r="J40" s="207" t="n">
        <f aca="false">I40/I$180</f>
        <v>0</v>
      </c>
      <c r="K40" s="205" t="n">
        <f aca="false">C40-I40</f>
        <v>0</v>
      </c>
      <c r="L40" s="213"/>
      <c r="M40" s="212"/>
    </row>
    <row r="41" customFormat="false" ht="12.8" hidden="true" customHeight="false" outlineLevel="0" collapsed="false">
      <c r="A41" s="210" t="s">
        <v>184</v>
      </c>
      <c r="B41" s="213"/>
      <c r="C41" s="213"/>
      <c r="D41" s="125"/>
      <c r="E41" s="213"/>
      <c r="F41" s="207" t="n">
        <f aca="false">E41/E$180</f>
        <v>0</v>
      </c>
      <c r="G41" s="205" t="n">
        <f aca="false">C41-E41</f>
        <v>0</v>
      </c>
      <c r="H41" s="125"/>
      <c r="I41" s="213"/>
      <c r="J41" s="207" t="n">
        <f aca="false">I41/I$180</f>
        <v>0</v>
      </c>
      <c r="K41" s="205" t="n">
        <f aca="false">C41-I41</f>
        <v>0</v>
      </c>
      <c r="L41" s="213"/>
      <c r="M41" s="212"/>
    </row>
    <row r="42" customFormat="false" ht="12.8" hidden="true" customHeight="false" outlineLevel="0" collapsed="false">
      <c r="A42" s="210" t="s">
        <v>185</v>
      </c>
      <c r="B42" s="213"/>
      <c r="C42" s="213"/>
      <c r="D42" s="125"/>
      <c r="E42" s="213"/>
      <c r="F42" s="207" t="n">
        <f aca="false">E42/E$180</f>
        <v>0</v>
      </c>
      <c r="G42" s="205" t="n">
        <f aca="false">C42-E42</f>
        <v>0</v>
      </c>
      <c r="H42" s="125"/>
      <c r="I42" s="213"/>
      <c r="J42" s="207" t="n">
        <f aca="false">I42/I$180</f>
        <v>0</v>
      </c>
      <c r="K42" s="205" t="n">
        <f aca="false">C42-I42</f>
        <v>0</v>
      </c>
      <c r="L42" s="213"/>
      <c r="M42" s="212"/>
    </row>
    <row r="43" customFormat="false" ht="12.8" hidden="true" customHeight="false" outlineLevel="0" collapsed="false">
      <c r="A43" s="210" t="s">
        <v>164</v>
      </c>
      <c r="B43" s="213"/>
      <c r="C43" s="213"/>
      <c r="D43" s="125"/>
      <c r="E43" s="213"/>
      <c r="F43" s="207" t="n">
        <f aca="false">E43/E$180</f>
        <v>0</v>
      </c>
      <c r="G43" s="205" t="n">
        <f aca="false">C43-E43</f>
        <v>0</v>
      </c>
      <c r="H43" s="125"/>
      <c r="I43" s="213"/>
      <c r="J43" s="207" t="n">
        <f aca="false">I43/I$180</f>
        <v>0</v>
      </c>
      <c r="K43" s="205" t="n">
        <f aca="false">C43-I43</f>
        <v>0</v>
      </c>
      <c r="L43" s="213"/>
      <c r="M43" s="212"/>
    </row>
    <row r="44" customFormat="false" ht="12.8" hidden="true" customHeight="false" outlineLevel="0" collapsed="false">
      <c r="A44" s="208" t="s">
        <v>186</v>
      </c>
      <c r="B44" s="213" t="n">
        <f aca="false">SUM(B45:B48)</f>
        <v>0</v>
      </c>
      <c r="C44" s="213" t="n">
        <f aca="false">SUM(C45:C48)</f>
        <v>0</v>
      </c>
      <c r="D44" s="125" t="n">
        <f aca="false">SUM(D45:D48)</f>
        <v>0</v>
      </c>
      <c r="E44" s="213" t="n">
        <f aca="false">SUM(E45:E48)</f>
        <v>0</v>
      </c>
      <c r="F44" s="207" t="n">
        <f aca="false">E44/E$180</f>
        <v>0</v>
      </c>
      <c r="G44" s="205" t="n">
        <f aca="false">C44-E44</f>
        <v>0</v>
      </c>
      <c r="H44" s="125" t="n">
        <f aca="false">SUM(H45:H48)</f>
        <v>0</v>
      </c>
      <c r="I44" s="213" t="n">
        <f aca="false">SUM(I45:I48)</f>
        <v>0</v>
      </c>
      <c r="J44" s="207" t="n">
        <f aca="false">I44/I$180</f>
        <v>0</v>
      </c>
      <c r="K44" s="205" t="n">
        <f aca="false">C44-I44</f>
        <v>0</v>
      </c>
      <c r="L44" s="213" t="n">
        <f aca="false">SUM(L45:L48)</f>
        <v>0</v>
      </c>
      <c r="M44" s="212"/>
    </row>
    <row r="45" customFormat="false" ht="12.8" hidden="true" customHeight="false" outlineLevel="0" collapsed="false">
      <c r="A45" s="210" t="s">
        <v>187</v>
      </c>
      <c r="B45" s="213"/>
      <c r="C45" s="213"/>
      <c r="D45" s="125"/>
      <c r="E45" s="213"/>
      <c r="F45" s="207" t="n">
        <f aca="false">E45/E$180</f>
        <v>0</v>
      </c>
      <c r="G45" s="205" t="n">
        <f aca="false">C45-E45</f>
        <v>0</v>
      </c>
      <c r="H45" s="125"/>
      <c r="I45" s="213"/>
      <c r="J45" s="207" t="n">
        <f aca="false">I45/I$180</f>
        <v>0</v>
      </c>
      <c r="K45" s="205" t="n">
        <f aca="false">C45-I45</f>
        <v>0</v>
      </c>
      <c r="L45" s="213"/>
      <c r="M45" s="212"/>
    </row>
    <row r="46" customFormat="false" ht="12.8" hidden="true" customHeight="false" outlineLevel="0" collapsed="false">
      <c r="A46" s="210" t="s">
        <v>188</v>
      </c>
      <c r="B46" s="213"/>
      <c r="C46" s="213"/>
      <c r="D46" s="125"/>
      <c r="E46" s="213"/>
      <c r="F46" s="207" t="n">
        <f aca="false">E46/E$180</f>
        <v>0</v>
      </c>
      <c r="G46" s="205" t="n">
        <f aca="false">C46-E46</f>
        <v>0</v>
      </c>
      <c r="H46" s="125"/>
      <c r="I46" s="213"/>
      <c r="J46" s="207" t="n">
        <f aca="false">I46/I$180</f>
        <v>0</v>
      </c>
      <c r="K46" s="205" t="n">
        <f aca="false">C46-I46</f>
        <v>0</v>
      </c>
      <c r="L46" s="213"/>
      <c r="M46" s="212"/>
    </row>
    <row r="47" customFormat="false" ht="12.8" hidden="true" customHeight="false" outlineLevel="0" collapsed="false">
      <c r="A47" s="210" t="s">
        <v>189</v>
      </c>
      <c r="B47" s="213"/>
      <c r="C47" s="213"/>
      <c r="D47" s="125"/>
      <c r="E47" s="213"/>
      <c r="F47" s="207" t="n">
        <f aca="false">E47/E$180</f>
        <v>0</v>
      </c>
      <c r="G47" s="205" t="n">
        <f aca="false">C47-E47</f>
        <v>0</v>
      </c>
      <c r="H47" s="125"/>
      <c r="I47" s="213"/>
      <c r="J47" s="207" t="n">
        <f aca="false">I47/I$180</f>
        <v>0</v>
      </c>
      <c r="K47" s="205" t="n">
        <f aca="false">C47-I47</f>
        <v>0</v>
      </c>
      <c r="L47" s="213"/>
      <c r="M47" s="212"/>
    </row>
    <row r="48" customFormat="false" ht="12.8" hidden="true" customHeight="false" outlineLevel="0" collapsed="false">
      <c r="A48" s="210" t="s">
        <v>164</v>
      </c>
      <c r="B48" s="213"/>
      <c r="C48" s="213"/>
      <c r="D48" s="125"/>
      <c r="E48" s="213"/>
      <c r="F48" s="207" t="n">
        <f aca="false">E48/E$180</f>
        <v>0</v>
      </c>
      <c r="G48" s="205" t="n">
        <f aca="false">C48-E48</f>
        <v>0</v>
      </c>
      <c r="H48" s="125"/>
      <c r="I48" s="213"/>
      <c r="J48" s="207" t="n">
        <f aca="false">I48/I$180</f>
        <v>0</v>
      </c>
      <c r="K48" s="205" t="n">
        <f aca="false">C48-I48</f>
        <v>0</v>
      </c>
      <c r="L48" s="213"/>
      <c r="M48" s="212"/>
    </row>
    <row r="49" customFormat="false" ht="12.8" hidden="true" customHeight="false" outlineLevel="0" collapsed="false">
      <c r="A49" s="208" t="s">
        <v>190</v>
      </c>
      <c r="B49" s="213" t="n">
        <f aca="false">SUM(B50:B52)</f>
        <v>0</v>
      </c>
      <c r="C49" s="213" t="n">
        <f aca="false">SUM(C50:C52)</f>
        <v>0</v>
      </c>
      <c r="D49" s="125" t="n">
        <f aca="false">SUM(D50:D52)</f>
        <v>0</v>
      </c>
      <c r="E49" s="213" t="n">
        <f aca="false">SUM(E50:E52)</f>
        <v>0</v>
      </c>
      <c r="F49" s="207" t="n">
        <f aca="false">E49/E$180</f>
        <v>0</v>
      </c>
      <c r="G49" s="205" t="n">
        <f aca="false">C49-E49</f>
        <v>0</v>
      </c>
      <c r="H49" s="125" t="n">
        <f aca="false">SUM(H50:H52)</f>
        <v>0</v>
      </c>
      <c r="I49" s="213" t="n">
        <f aca="false">SUM(I50:I52)</f>
        <v>0</v>
      </c>
      <c r="J49" s="207" t="n">
        <f aca="false">I49/I$180</f>
        <v>0</v>
      </c>
      <c r="K49" s="205" t="n">
        <f aca="false">C49-I49</f>
        <v>0</v>
      </c>
      <c r="L49" s="213" t="n">
        <f aca="false">SUM(L50:L52)</f>
        <v>0</v>
      </c>
      <c r="M49" s="212"/>
    </row>
    <row r="50" customFormat="false" ht="12.8" hidden="true" customHeight="false" outlineLevel="0" collapsed="false">
      <c r="A50" s="210" t="s">
        <v>191</v>
      </c>
      <c r="B50" s="213"/>
      <c r="C50" s="213"/>
      <c r="D50" s="125"/>
      <c r="E50" s="213"/>
      <c r="F50" s="207" t="n">
        <f aca="false">E50/E$180</f>
        <v>0</v>
      </c>
      <c r="G50" s="205" t="n">
        <f aca="false">C50-E50</f>
        <v>0</v>
      </c>
      <c r="H50" s="125"/>
      <c r="I50" s="213"/>
      <c r="J50" s="207" t="n">
        <f aca="false">I50/I$180</f>
        <v>0</v>
      </c>
      <c r="K50" s="205" t="n">
        <f aca="false">C50-I50</f>
        <v>0</v>
      </c>
      <c r="L50" s="213"/>
      <c r="M50" s="212"/>
    </row>
    <row r="51" customFormat="false" ht="12.8" hidden="true" customHeight="false" outlineLevel="0" collapsed="false">
      <c r="A51" s="210" t="s">
        <v>192</v>
      </c>
      <c r="B51" s="213"/>
      <c r="C51" s="213"/>
      <c r="D51" s="125"/>
      <c r="E51" s="213"/>
      <c r="F51" s="207" t="n">
        <f aca="false">E51/E$180</f>
        <v>0</v>
      </c>
      <c r="G51" s="205" t="n">
        <f aca="false">C51-E51</f>
        <v>0</v>
      </c>
      <c r="H51" s="125"/>
      <c r="I51" s="213"/>
      <c r="J51" s="207" t="n">
        <f aca="false">I51/I$180</f>
        <v>0</v>
      </c>
      <c r="K51" s="205" t="n">
        <f aca="false">C51-I51</f>
        <v>0</v>
      </c>
      <c r="L51" s="213"/>
      <c r="M51" s="212"/>
    </row>
    <row r="52" customFormat="false" ht="12.8" hidden="true" customHeight="false" outlineLevel="0" collapsed="false">
      <c r="A52" s="210" t="s">
        <v>164</v>
      </c>
      <c r="B52" s="213"/>
      <c r="C52" s="213"/>
      <c r="D52" s="125"/>
      <c r="E52" s="213"/>
      <c r="F52" s="207" t="n">
        <f aca="false">E52/E$180</f>
        <v>0</v>
      </c>
      <c r="G52" s="205" t="n">
        <f aca="false">C52-E52</f>
        <v>0</v>
      </c>
      <c r="H52" s="125"/>
      <c r="I52" s="213"/>
      <c r="J52" s="207" t="n">
        <f aca="false">I52/I$180</f>
        <v>0</v>
      </c>
      <c r="K52" s="205" t="n">
        <f aca="false">C52-I52</f>
        <v>0</v>
      </c>
      <c r="L52" s="213"/>
      <c r="M52" s="212"/>
    </row>
    <row r="53" customFormat="false" ht="12.8" hidden="true" customHeight="false" outlineLevel="0" collapsed="false">
      <c r="A53" s="208" t="s">
        <v>193</v>
      </c>
      <c r="B53" s="213" t="n">
        <f aca="false">SUM(B54:B58)</f>
        <v>0</v>
      </c>
      <c r="C53" s="213" t="n">
        <f aca="false">SUM(C54:C58)</f>
        <v>0</v>
      </c>
      <c r="D53" s="125" t="n">
        <f aca="false">SUM(D54:D58)</f>
        <v>0</v>
      </c>
      <c r="E53" s="213" t="n">
        <f aca="false">SUM(E54:E58)</f>
        <v>0</v>
      </c>
      <c r="F53" s="207" t="n">
        <f aca="false">E53/E$180</f>
        <v>0</v>
      </c>
      <c r="G53" s="205" t="n">
        <f aca="false">C53-E53</f>
        <v>0</v>
      </c>
      <c r="H53" s="125" t="n">
        <f aca="false">SUM(H54:H58)</f>
        <v>0</v>
      </c>
      <c r="I53" s="213" t="n">
        <f aca="false">SUM(I54:I58)</f>
        <v>0</v>
      </c>
      <c r="J53" s="207" t="n">
        <f aca="false">I53/I$180</f>
        <v>0</v>
      </c>
      <c r="K53" s="205" t="n">
        <f aca="false">C53-I53</f>
        <v>0</v>
      </c>
      <c r="L53" s="213" t="n">
        <f aca="false">SUM(L54:L58)</f>
        <v>0</v>
      </c>
      <c r="M53" s="212"/>
    </row>
    <row r="54" customFormat="false" ht="12.8" hidden="true" customHeight="false" outlineLevel="0" collapsed="false">
      <c r="A54" s="210" t="s">
        <v>194</v>
      </c>
      <c r="B54" s="213"/>
      <c r="C54" s="213"/>
      <c r="D54" s="125"/>
      <c r="E54" s="213"/>
      <c r="F54" s="207" t="n">
        <f aca="false">E54/E$180</f>
        <v>0</v>
      </c>
      <c r="G54" s="205" t="n">
        <f aca="false">C54-E54</f>
        <v>0</v>
      </c>
      <c r="H54" s="125"/>
      <c r="I54" s="213"/>
      <c r="J54" s="207" t="n">
        <f aca="false">I54/I$180</f>
        <v>0</v>
      </c>
      <c r="K54" s="205" t="n">
        <f aca="false">C54-I54</f>
        <v>0</v>
      </c>
      <c r="L54" s="213"/>
      <c r="M54" s="212"/>
    </row>
    <row r="55" customFormat="false" ht="12.8" hidden="true" customHeight="false" outlineLevel="0" collapsed="false">
      <c r="A55" s="210" t="s">
        <v>195</v>
      </c>
      <c r="B55" s="213"/>
      <c r="C55" s="213"/>
      <c r="D55" s="125"/>
      <c r="E55" s="213"/>
      <c r="F55" s="207" t="n">
        <f aca="false">E55/E$180</f>
        <v>0</v>
      </c>
      <c r="G55" s="205" t="n">
        <f aca="false">C55-E55</f>
        <v>0</v>
      </c>
      <c r="H55" s="125"/>
      <c r="I55" s="213"/>
      <c r="J55" s="207" t="n">
        <f aca="false">I55/I$180</f>
        <v>0</v>
      </c>
      <c r="K55" s="205" t="n">
        <f aca="false">C55-I55</f>
        <v>0</v>
      </c>
      <c r="L55" s="213"/>
      <c r="M55" s="212"/>
    </row>
    <row r="56" customFormat="false" ht="12.8" hidden="true" customHeight="false" outlineLevel="0" collapsed="false">
      <c r="A56" s="210" t="s">
        <v>196</v>
      </c>
      <c r="B56" s="213"/>
      <c r="C56" s="213"/>
      <c r="D56" s="125"/>
      <c r="E56" s="213"/>
      <c r="F56" s="207" t="n">
        <f aca="false">E56/E$180</f>
        <v>0</v>
      </c>
      <c r="G56" s="205" t="n">
        <f aca="false">C56-E56</f>
        <v>0</v>
      </c>
      <c r="H56" s="125"/>
      <c r="I56" s="213"/>
      <c r="J56" s="207" t="n">
        <f aca="false">I56/I$180</f>
        <v>0</v>
      </c>
      <c r="K56" s="205" t="n">
        <f aca="false">C56-I56</f>
        <v>0</v>
      </c>
      <c r="L56" s="213"/>
      <c r="M56" s="212"/>
    </row>
    <row r="57" customFormat="false" ht="12.8" hidden="true" customHeight="false" outlineLevel="0" collapsed="false">
      <c r="A57" s="210" t="s">
        <v>197</v>
      </c>
      <c r="B57" s="213"/>
      <c r="C57" s="213"/>
      <c r="D57" s="125"/>
      <c r="E57" s="213"/>
      <c r="F57" s="207" t="n">
        <f aca="false">E57/E$180</f>
        <v>0</v>
      </c>
      <c r="G57" s="205" t="n">
        <f aca="false">C57-E57</f>
        <v>0</v>
      </c>
      <c r="H57" s="125"/>
      <c r="I57" s="213"/>
      <c r="J57" s="207" t="n">
        <f aca="false">I57/I$180</f>
        <v>0</v>
      </c>
      <c r="K57" s="205" t="n">
        <f aca="false">C57-I57</f>
        <v>0</v>
      </c>
      <c r="L57" s="213"/>
      <c r="M57" s="212"/>
    </row>
    <row r="58" customFormat="false" ht="12.8" hidden="true" customHeight="false" outlineLevel="0" collapsed="false">
      <c r="A58" s="210" t="s">
        <v>164</v>
      </c>
      <c r="B58" s="213"/>
      <c r="C58" s="213"/>
      <c r="D58" s="125"/>
      <c r="E58" s="213"/>
      <c r="F58" s="207" t="n">
        <f aca="false">E58/E$180</f>
        <v>0</v>
      </c>
      <c r="G58" s="205" t="n">
        <f aca="false">C58-E58</f>
        <v>0</v>
      </c>
      <c r="H58" s="125"/>
      <c r="I58" s="213"/>
      <c r="J58" s="207" t="n">
        <f aca="false">I58/I$180</f>
        <v>0</v>
      </c>
      <c r="K58" s="205" t="n">
        <f aca="false">C58-I58</f>
        <v>0</v>
      </c>
      <c r="L58" s="213"/>
      <c r="M58" s="212"/>
    </row>
    <row r="59" customFormat="false" ht="12.8" hidden="false" customHeight="false" outlineLevel="0" collapsed="false">
      <c r="A59" s="208" t="s">
        <v>198</v>
      </c>
      <c r="B59" s="213" t="n">
        <f aca="false">SUM(B60:B64)</f>
        <v>47376276.47</v>
      </c>
      <c r="C59" s="213" t="n">
        <f aca="false">SUM(C60:C64)</f>
        <v>39826276.47</v>
      </c>
      <c r="D59" s="125" t="n">
        <f aca="false">SUM(D60:D64)</f>
        <v>7206476.81</v>
      </c>
      <c r="E59" s="213" t="n">
        <f aca="false">SUM(E60:E64)</f>
        <v>37477255.83</v>
      </c>
      <c r="F59" s="207" t="n">
        <f aca="false">E59/E$180</f>
        <v>0.0923753354679457</v>
      </c>
      <c r="G59" s="205" t="n">
        <f aca="false">C59-E59</f>
        <v>2349020.64</v>
      </c>
      <c r="H59" s="125" t="n">
        <f aca="false">SUM(H60:H64)</f>
        <v>7293275.71</v>
      </c>
      <c r="I59" s="213" t="n">
        <f aca="false">SUM(I60:I64)</f>
        <v>37452342.38</v>
      </c>
      <c r="J59" s="207" t="n">
        <f aca="false">I59/I$180</f>
        <v>0.0956993461171725</v>
      </c>
      <c r="K59" s="205" t="n">
        <f aca="false">C59-I59</f>
        <v>2373934.09</v>
      </c>
      <c r="L59" s="213" t="n">
        <f aca="false">SUM(L60:L64)</f>
        <v>24913.4499999955</v>
      </c>
      <c r="M59" s="212"/>
    </row>
    <row r="60" customFormat="false" ht="12.8" hidden="true" customHeight="false" outlineLevel="0" collapsed="false">
      <c r="A60" s="210" t="s">
        <v>199</v>
      </c>
      <c r="B60" s="213"/>
      <c r="C60" s="213"/>
      <c r="D60" s="125"/>
      <c r="E60" s="213"/>
      <c r="F60" s="207" t="n">
        <f aca="false">E60/E$180</f>
        <v>0</v>
      </c>
      <c r="G60" s="205" t="n">
        <f aca="false">C60-E60</f>
        <v>0</v>
      </c>
      <c r="H60" s="125"/>
      <c r="I60" s="213"/>
      <c r="J60" s="207" t="n">
        <f aca="false">I60/I$180</f>
        <v>0</v>
      </c>
      <c r="K60" s="205" t="n">
        <f aca="false">C60-I60</f>
        <v>0</v>
      </c>
      <c r="L60" s="213"/>
      <c r="M60" s="212"/>
    </row>
    <row r="61" customFormat="false" ht="12.8" hidden="false" customHeight="false" outlineLevel="0" collapsed="false">
      <c r="A61" s="210" t="s">
        <v>200</v>
      </c>
      <c r="B61" s="213" t="n">
        <v>47376276.47</v>
      </c>
      <c r="C61" s="126" t="n">
        <v>39826276.47</v>
      </c>
      <c r="D61" s="125" t="n">
        <v>7206476.81</v>
      </c>
      <c r="E61" s="126" t="n">
        <v>37477255.83</v>
      </c>
      <c r="F61" s="207" t="n">
        <f aca="false">E61/E$180</f>
        <v>0.0923753354679457</v>
      </c>
      <c r="G61" s="205" t="n">
        <f aca="false">C61-E61</f>
        <v>2349020.64</v>
      </c>
      <c r="H61" s="125" t="n">
        <v>7293275.71</v>
      </c>
      <c r="I61" s="126" t="n">
        <v>37452342.38</v>
      </c>
      <c r="J61" s="207" t="n">
        <f aca="false">I61/I$180</f>
        <v>0.0956993461171725</v>
      </c>
      <c r="K61" s="205" t="n">
        <f aca="false">C61-I61</f>
        <v>2373934.09</v>
      </c>
      <c r="L61" s="213" t="n">
        <f aca="false">E61-I61</f>
        <v>24913.4499999955</v>
      </c>
      <c r="M61" s="212"/>
    </row>
    <row r="62" customFormat="false" ht="12.8" hidden="true" customHeight="false" outlineLevel="0" collapsed="false">
      <c r="A62" s="210" t="s">
        <v>201</v>
      </c>
      <c r="B62" s="213"/>
      <c r="C62" s="213"/>
      <c r="D62" s="125"/>
      <c r="E62" s="213"/>
      <c r="F62" s="207" t="n">
        <f aca="false">E62/E$180</f>
        <v>0</v>
      </c>
      <c r="G62" s="205" t="n">
        <f aca="false">C62-E62</f>
        <v>0</v>
      </c>
      <c r="H62" s="125"/>
      <c r="I62" s="213"/>
      <c r="J62" s="207" t="n">
        <f aca="false">I62/I$180</f>
        <v>0</v>
      </c>
      <c r="K62" s="205" t="n">
        <f aca="false">C62-I62</f>
        <v>0</v>
      </c>
      <c r="L62" s="213"/>
      <c r="M62" s="212"/>
    </row>
    <row r="63" customFormat="false" ht="12.8" hidden="true" customHeight="false" outlineLevel="0" collapsed="false">
      <c r="A63" s="210" t="s">
        <v>202</v>
      </c>
      <c r="B63" s="213"/>
      <c r="C63" s="213"/>
      <c r="D63" s="125"/>
      <c r="E63" s="213"/>
      <c r="F63" s="207" t="n">
        <f aca="false">E63/E$180</f>
        <v>0</v>
      </c>
      <c r="G63" s="205" t="n">
        <f aca="false">C63-E63</f>
        <v>0</v>
      </c>
      <c r="H63" s="125"/>
      <c r="I63" s="213"/>
      <c r="J63" s="207" t="n">
        <f aca="false">I63/I$180</f>
        <v>0</v>
      </c>
      <c r="K63" s="205" t="n">
        <f aca="false">C63-I63</f>
        <v>0</v>
      </c>
      <c r="L63" s="213"/>
      <c r="M63" s="212"/>
    </row>
    <row r="64" customFormat="false" ht="12.8" hidden="true" customHeight="false" outlineLevel="0" collapsed="false">
      <c r="A64" s="210" t="s">
        <v>164</v>
      </c>
      <c r="B64" s="213"/>
      <c r="C64" s="213"/>
      <c r="D64" s="125"/>
      <c r="E64" s="213"/>
      <c r="F64" s="207" t="n">
        <f aca="false">E64/E$180</f>
        <v>0</v>
      </c>
      <c r="G64" s="205" t="n">
        <f aca="false">C64-E64</f>
        <v>0</v>
      </c>
      <c r="H64" s="125"/>
      <c r="I64" s="213"/>
      <c r="J64" s="207" t="n">
        <f aca="false">I64/I$180</f>
        <v>0</v>
      </c>
      <c r="K64" s="205" t="n">
        <f aca="false">C64-I64</f>
        <v>0</v>
      </c>
      <c r="L64" s="213"/>
      <c r="M64" s="212"/>
    </row>
    <row r="65" customFormat="false" ht="12.8" hidden="true" customHeight="false" outlineLevel="0" collapsed="false">
      <c r="A65" s="208" t="s">
        <v>203</v>
      </c>
      <c r="B65" s="213" t="n">
        <f aca="false">SUM(B66:B72)</f>
        <v>0</v>
      </c>
      <c r="C65" s="213" t="n">
        <f aca="false">SUM(C66:C72)</f>
        <v>0</v>
      </c>
      <c r="D65" s="125" t="n">
        <f aca="false">SUM(D66:D72)</f>
        <v>0</v>
      </c>
      <c r="E65" s="213" t="n">
        <f aca="false">SUM(E66:E72)</f>
        <v>0</v>
      </c>
      <c r="F65" s="207" t="n">
        <f aca="false">E65/E$180</f>
        <v>0</v>
      </c>
      <c r="G65" s="205" t="n">
        <f aca="false">C65-E65</f>
        <v>0</v>
      </c>
      <c r="H65" s="125" t="n">
        <f aca="false">SUM(H66:H72)</f>
        <v>0</v>
      </c>
      <c r="I65" s="213" t="n">
        <f aca="false">SUM(I66:I72)</f>
        <v>0</v>
      </c>
      <c r="J65" s="207" t="n">
        <f aca="false">I65/I$180</f>
        <v>0</v>
      </c>
      <c r="K65" s="205" t="n">
        <f aca="false">C65-I65</f>
        <v>0</v>
      </c>
      <c r="L65" s="213" t="n">
        <f aca="false">SUM(L66:L72)</f>
        <v>0</v>
      </c>
      <c r="M65" s="212"/>
    </row>
    <row r="66" customFormat="false" ht="12.8" hidden="true" customHeight="false" outlineLevel="0" collapsed="false">
      <c r="A66" s="210" t="s">
        <v>204</v>
      </c>
      <c r="B66" s="213"/>
      <c r="C66" s="213"/>
      <c r="D66" s="125"/>
      <c r="E66" s="213"/>
      <c r="F66" s="207" t="n">
        <f aca="false">E66/E$180</f>
        <v>0</v>
      </c>
      <c r="G66" s="205" t="n">
        <f aca="false">C66-E66</f>
        <v>0</v>
      </c>
      <c r="H66" s="125"/>
      <c r="I66" s="213"/>
      <c r="J66" s="207" t="n">
        <f aca="false">I66/I$180</f>
        <v>0</v>
      </c>
      <c r="K66" s="205" t="n">
        <f aca="false">C66-I66</f>
        <v>0</v>
      </c>
      <c r="L66" s="213"/>
      <c r="M66" s="212"/>
    </row>
    <row r="67" customFormat="false" ht="12.8" hidden="true" customHeight="false" outlineLevel="0" collapsed="false">
      <c r="A67" s="210" t="s">
        <v>205</v>
      </c>
      <c r="B67" s="213"/>
      <c r="C67" s="213"/>
      <c r="D67" s="125"/>
      <c r="E67" s="213"/>
      <c r="F67" s="207" t="n">
        <f aca="false">E67/E$180</f>
        <v>0</v>
      </c>
      <c r="G67" s="205" t="n">
        <f aca="false">C67-E67</f>
        <v>0</v>
      </c>
      <c r="H67" s="125"/>
      <c r="I67" s="213"/>
      <c r="J67" s="207" t="n">
        <f aca="false">I67/I$180</f>
        <v>0</v>
      </c>
      <c r="K67" s="205" t="n">
        <f aca="false">C67-I67</f>
        <v>0</v>
      </c>
      <c r="L67" s="213"/>
      <c r="M67" s="212"/>
    </row>
    <row r="68" customFormat="false" ht="12.8" hidden="true" customHeight="false" outlineLevel="0" collapsed="false">
      <c r="A68" s="210" t="s">
        <v>206</v>
      </c>
      <c r="B68" s="213"/>
      <c r="C68" s="213"/>
      <c r="D68" s="125"/>
      <c r="E68" s="213"/>
      <c r="F68" s="207" t="n">
        <f aca="false">E68/E$180</f>
        <v>0</v>
      </c>
      <c r="G68" s="205" t="n">
        <f aca="false">C68-E68</f>
        <v>0</v>
      </c>
      <c r="H68" s="125"/>
      <c r="I68" s="213"/>
      <c r="J68" s="207" t="n">
        <f aca="false">I68/I$180</f>
        <v>0</v>
      </c>
      <c r="K68" s="205" t="n">
        <f aca="false">C68-I68</f>
        <v>0</v>
      </c>
      <c r="L68" s="213"/>
      <c r="M68" s="212"/>
    </row>
    <row r="69" customFormat="false" ht="12.8" hidden="true" customHeight="false" outlineLevel="0" collapsed="false">
      <c r="A69" s="210" t="s">
        <v>207</v>
      </c>
      <c r="B69" s="213"/>
      <c r="C69" s="213"/>
      <c r="D69" s="125"/>
      <c r="E69" s="213"/>
      <c r="F69" s="207" t="n">
        <f aca="false">E69/E$180</f>
        <v>0</v>
      </c>
      <c r="G69" s="205" t="n">
        <f aca="false">C69-E69</f>
        <v>0</v>
      </c>
      <c r="H69" s="125"/>
      <c r="I69" s="213"/>
      <c r="J69" s="207" t="n">
        <f aca="false">I69/I$180</f>
        <v>0</v>
      </c>
      <c r="K69" s="205" t="n">
        <f aca="false">C69-I69</f>
        <v>0</v>
      </c>
      <c r="L69" s="213"/>
      <c r="M69" s="212"/>
    </row>
    <row r="70" customFormat="false" ht="12.8" hidden="true" customHeight="false" outlineLevel="0" collapsed="false">
      <c r="A70" s="210" t="s">
        <v>208</v>
      </c>
      <c r="B70" s="213"/>
      <c r="C70" s="213"/>
      <c r="D70" s="125"/>
      <c r="E70" s="213"/>
      <c r="F70" s="207" t="n">
        <f aca="false">E70/E$180</f>
        <v>0</v>
      </c>
      <c r="G70" s="205" t="n">
        <f aca="false">C70-E70</f>
        <v>0</v>
      </c>
      <c r="H70" s="125"/>
      <c r="I70" s="213"/>
      <c r="J70" s="207" t="n">
        <f aca="false">I70/I$180</f>
        <v>0</v>
      </c>
      <c r="K70" s="205" t="n">
        <f aca="false">C70-I70</f>
        <v>0</v>
      </c>
      <c r="L70" s="213"/>
      <c r="M70" s="212"/>
    </row>
    <row r="71" customFormat="false" ht="12.8" hidden="true" customHeight="false" outlineLevel="0" collapsed="false">
      <c r="A71" s="210" t="s">
        <v>209</v>
      </c>
      <c r="B71" s="213"/>
      <c r="C71" s="213"/>
      <c r="D71" s="125"/>
      <c r="E71" s="213"/>
      <c r="F71" s="207" t="n">
        <f aca="false">E71/E$180</f>
        <v>0</v>
      </c>
      <c r="G71" s="205" t="n">
        <f aca="false">C71-E71</f>
        <v>0</v>
      </c>
      <c r="H71" s="125"/>
      <c r="I71" s="213"/>
      <c r="J71" s="207" t="n">
        <f aca="false">I71/I$180</f>
        <v>0</v>
      </c>
      <c r="K71" s="205" t="n">
        <f aca="false">C71-I71</f>
        <v>0</v>
      </c>
      <c r="L71" s="213"/>
      <c r="M71" s="212"/>
    </row>
    <row r="72" customFormat="false" ht="12.8" hidden="true" customHeight="false" outlineLevel="0" collapsed="false">
      <c r="A72" s="210" t="s">
        <v>164</v>
      </c>
      <c r="B72" s="213"/>
      <c r="C72" s="213"/>
      <c r="D72" s="125"/>
      <c r="E72" s="213"/>
      <c r="F72" s="207" t="n">
        <f aca="false">E72/E$180</f>
        <v>0</v>
      </c>
      <c r="G72" s="205" t="n">
        <f aca="false">C72-E72</f>
        <v>0</v>
      </c>
      <c r="H72" s="125"/>
      <c r="I72" s="213"/>
      <c r="J72" s="207" t="n">
        <f aca="false">I72/I$180</f>
        <v>0</v>
      </c>
      <c r="K72" s="205" t="n">
        <f aca="false">C72-I72</f>
        <v>0</v>
      </c>
      <c r="L72" s="213"/>
      <c r="M72" s="212"/>
    </row>
    <row r="73" customFormat="false" ht="12.8" hidden="true" customHeight="false" outlineLevel="0" collapsed="false">
      <c r="A73" s="208" t="s">
        <v>210</v>
      </c>
      <c r="B73" s="213" t="n">
        <f aca="false">SUM(B74:B78)</f>
        <v>0</v>
      </c>
      <c r="C73" s="213" t="n">
        <f aca="false">SUM(C74:C78)</f>
        <v>0</v>
      </c>
      <c r="D73" s="125" t="n">
        <f aca="false">SUM(D74:D78)</f>
        <v>0</v>
      </c>
      <c r="E73" s="213" t="n">
        <f aca="false">SUM(E74:E78)</f>
        <v>0</v>
      </c>
      <c r="F73" s="207" t="n">
        <f aca="false">E73/E$180</f>
        <v>0</v>
      </c>
      <c r="G73" s="205" t="n">
        <f aca="false">C73-E73</f>
        <v>0</v>
      </c>
      <c r="H73" s="125" t="n">
        <f aca="false">SUM(H74:H78)</f>
        <v>0</v>
      </c>
      <c r="I73" s="213" t="n">
        <f aca="false">SUM(I74:I78)</f>
        <v>0</v>
      </c>
      <c r="J73" s="207" t="n">
        <f aca="false">I73/I$180</f>
        <v>0</v>
      </c>
      <c r="K73" s="205" t="n">
        <f aca="false">C73-I73</f>
        <v>0</v>
      </c>
      <c r="L73" s="213" t="n">
        <f aca="false">SUM(L74:L78)</f>
        <v>0</v>
      </c>
      <c r="M73" s="212"/>
    </row>
    <row r="74" customFormat="false" ht="12.8" hidden="true" customHeight="false" outlineLevel="0" collapsed="false">
      <c r="A74" s="210" t="s">
        <v>211</v>
      </c>
      <c r="B74" s="213"/>
      <c r="C74" s="213"/>
      <c r="D74" s="125"/>
      <c r="E74" s="213"/>
      <c r="F74" s="207" t="n">
        <f aca="false">E74/E$180</f>
        <v>0</v>
      </c>
      <c r="G74" s="205" t="n">
        <f aca="false">C74-E74</f>
        <v>0</v>
      </c>
      <c r="H74" s="125"/>
      <c r="I74" s="213"/>
      <c r="J74" s="207" t="n">
        <f aca="false">I74/I$180</f>
        <v>0</v>
      </c>
      <c r="K74" s="205" t="n">
        <f aca="false">C74-I74</f>
        <v>0</v>
      </c>
      <c r="L74" s="213"/>
      <c r="M74" s="212"/>
    </row>
    <row r="75" customFormat="false" ht="12.8" hidden="true" customHeight="false" outlineLevel="0" collapsed="false">
      <c r="A75" s="210" t="s">
        <v>212</v>
      </c>
      <c r="B75" s="213"/>
      <c r="C75" s="213"/>
      <c r="D75" s="125"/>
      <c r="E75" s="213"/>
      <c r="F75" s="207" t="n">
        <f aca="false">E75/E$180</f>
        <v>0</v>
      </c>
      <c r="G75" s="205" t="n">
        <f aca="false">C75-E75</f>
        <v>0</v>
      </c>
      <c r="H75" s="125"/>
      <c r="I75" s="213"/>
      <c r="J75" s="207" t="n">
        <f aca="false">I75/I$180</f>
        <v>0</v>
      </c>
      <c r="K75" s="205" t="n">
        <f aca="false">C75-I75</f>
        <v>0</v>
      </c>
      <c r="L75" s="213"/>
      <c r="M75" s="212"/>
    </row>
    <row r="76" customFormat="false" ht="12.8" hidden="true" customHeight="false" outlineLevel="0" collapsed="false">
      <c r="A76" s="210" t="s">
        <v>213</v>
      </c>
      <c r="B76" s="213"/>
      <c r="C76" s="213"/>
      <c r="D76" s="125"/>
      <c r="E76" s="213"/>
      <c r="F76" s="207" t="n">
        <f aca="false">E76/E$180</f>
        <v>0</v>
      </c>
      <c r="G76" s="205" t="n">
        <f aca="false">C76-E76</f>
        <v>0</v>
      </c>
      <c r="H76" s="125"/>
      <c r="I76" s="213"/>
      <c r="J76" s="207" t="n">
        <f aca="false">I76/I$180</f>
        <v>0</v>
      </c>
      <c r="K76" s="205" t="n">
        <f aca="false">C76-I76</f>
        <v>0</v>
      </c>
      <c r="L76" s="213"/>
      <c r="M76" s="212"/>
    </row>
    <row r="77" customFormat="false" ht="12.8" hidden="true" customHeight="false" outlineLevel="0" collapsed="false">
      <c r="A77" s="210" t="s">
        <v>214</v>
      </c>
      <c r="B77" s="213"/>
      <c r="C77" s="213"/>
      <c r="D77" s="125"/>
      <c r="E77" s="213"/>
      <c r="F77" s="207" t="n">
        <f aca="false">E77/E$180</f>
        <v>0</v>
      </c>
      <c r="G77" s="205" t="n">
        <f aca="false">C77-E77</f>
        <v>0</v>
      </c>
      <c r="H77" s="125"/>
      <c r="I77" s="213"/>
      <c r="J77" s="207" t="n">
        <f aca="false">I77/I$180</f>
        <v>0</v>
      </c>
      <c r="K77" s="205" t="n">
        <f aca="false">C77-I77</f>
        <v>0</v>
      </c>
      <c r="L77" s="213"/>
      <c r="M77" s="212"/>
    </row>
    <row r="78" customFormat="false" ht="12.8" hidden="true" customHeight="false" outlineLevel="0" collapsed="false">
      <c r="A78" s="210" t="s">
        <v>164</v>
      </c>
      <c r="B78" s="213"/>
      <c r="C78" s="213"/>
      <c r="D78" s="125"/>
      <c r="E78" s="213"/>
      <c r="F78" s="207" t="n">
        <f aca="false">E78/E$180</f>
        <v>0</v>
      </c>
      <c r="G78" s="205" t="n">
        <f aca="false">C78-E78</f>
        <v>0</v>
      </c>
      <c r="H78" s="125"/>
      <c r="I78" s="213"/>
      <c r="J78" s="207" t="n">
        <f aca="false">I78/I$180</f>
        <v>0</v>
      </c>
      <c r="K78" s="205" t="n">
        <f aca="false">C78-I78</f>
        <v>0</v>
      </c>
      <c r="L78" s="213"/>
      <c r="M78" s="212"/>
    </row>
    <row r="79" customFormat="false" ht="12.8" hidden="true" customHeight="false" outlineLevel="0" collapsed="false">
      <c r="A79" s="208" t="s">
        <v>215</v>
      </c>
      <c r="B79" s="213" t="n">
        <f aca="false">SUM(B80:B88)</f>
        <v>0</v>
      </c>
      <c r="C79" s="213" t="n">
        <f aca="false">SUM(C80:C88)</f>
        <v>0</v>
      </c>
      <c r="D79" s="125" t="n">
        <f aca="false">SUM(D80:D88)</f>
        <v>0</v>
      </c>
      <c r="E79" s="213" t="n">
        <f aca="false">SUM(E80:E88)</f>
        <v>0</v>
      </c>
      <c r="F79" s="207" t="n">
        <f aca="false">E79/E$180</f>
        <v>0</v>
      </c>
      <c r="G79" s="205" t="n">
        <f aca="false">C79-E79</f>
        <v>0</v>
      </c>
      <c r="H79" s="125" t="n">
        <f aca="false">SUM(H80:H88)</f>
        <v>0</v>
      </c>
      <c r="I79" s="213" t="n">
        <f aca="false">SUM(I80:I88)</f>
        <v>0</v>
      </c>
      <c r="J79" s="207" t="n">
        <f aca="false">I79/I$180</f>
        <v>0</v>
      </c>
      <c r="K79" s="205" t="n">
        <f aca="false">C79-I79</f>
        <v>0</v>
      </c>
      <c r="L79" s="213" t="n">
        <f aca="false">SUM(L80:L88)</f>
        <v>0</v>
      </c>
      <c r="M79" s="212"/>
    </row>
    <row r="80" customFormat="false" ht="12.8" hidden="true" customHeight="false" outlineLevel="0" collapsed="false">
      <c r="A80" s="210" t="s">
        <v>216</v>
      </c>
      <c r="B80" s="213"/>
      <c r="C80" s="213"/>
      <c r="D80" s="125"/>
      <c r="E80" s="213"/>
      <c r="F80" s="207" t="n">
        <f aca="false">E80/E$180</f>
        <v>0</v>
      </c>
      <c r="G80" s="205" t="n">
        <f aca="false">C80-E80</f>
        <v>0</v>
      </c>
      <c r="H80" s="125"/>
      <c r="I80" s="213"/>
      <c r="J80" s="207" t="n">
        <f aca="false">I80/I$180</f>
        <v>0</v>
      </c>
      <c r="K80" s="205" t="n">
        <f aca="false">C80-I80</f>
        <v>0</v>
      </c>
      <c r="L80" s="213"/>
      <c r="M80" s="212"/>
    </row>
    <row r="81" customFormat="false" ht="12.8" hidden="true" customHeight="false" outlineLevel="0" collapsed="false">
      <c r="A81" s="210" t="s">
        <v>217</v>
      </c>
      <c r="B81" s="213"/>
      <c r="C81" s="213"/>
      <c r="D81" s="125"/>
      <c r="E81" s="213"/>
      <c r="F81" s="207" t="n">
        <f aca="false">E81/E$180</f>
        <v>0</v>
      </c>
      <c r="G81" s="205" t="n">
        <f aca="false">C81-E81</f>
        <v>0</v>
      </c>
      <c r="H81" s="125"/>
      <c r="I81" s="213"/>
      <c r="J81" s="207" t="n">
        <f aca="false">I81/I$180</f>
        <v>0</v>
      </c>
      <c r="K81" s="205" t="n">
        <f aca="false">C81-I81</f>
        <v>0</v>
      </c>
      <c r="L81" s="213"/>
      <c r="M81" s="212"/>
    </row>
    <row r="82" customFormat="false" ht="12.8" hidden="true" customHeight="false" outlineLevel="0" collapsed="false">
      <c r="A82" s="210" t="s">
        <v>218</v>
      </c>
      <c r="B82" s="213"/>
      <c r="C82" s="213"/>
      <c r="D82" s="125"/>
      <c r="E82" s="213"/>
      <c r="F82" s="207" t="n">
        <f aca="false">E82/E$180</f>
        <v>0</v>
      </c>
      <c r="G82" s="205" t="n">
        <f aca="false">C82-E82</f>
        <v>0</v>
      </c>
      <c r="H82" s="125"/>
      <c r="I82" s="213"/>
      <c r="J82" s="207" t="n">
        <f aca="false">I82/I$180</f>
        <v>0</v>
      </c>
      <c r="K82" s="205" t="n">
        <f aca="false">C82-I82</f>
        <v>0</v>
      </c>
      <c r="L82" s="213"/>
      <c r="M82" s="212"/>
    </row>
    <row r="83" customFormat="false" ht="12.8" hidden="true" customHeight="false" outlineLevel="0" collapsed="false">
      <c r="A83" s="210" t="s">
        <v>219</v>
      </c>
      <c r="B83" s="213"/>
      <c r="C83" s="213"/>
      <c r="D83" s="125"/>
      <c r="E83" s="213"/>
      <c r="F83" s="207" t="n">
        <f aca="false">E83/E$180</f>
        <v>0</v>
      </c>
      <c r="G83" s="205" t="n">
        <f aca="false">C83-E83</f>
        <v>0</v>
      </c>
      <c r="H83" s="125"/>
      <c r="I83" s="213"/>
      <c r="J83" s="207" t="n">
        <f aca="false">I83/I$180</f>
        <v>0</v>
      </c>
      <c r="K83" s="205" t="n">
        <f aca="false">C83-I83</f>
        <v>0</v>
      </c>
      <c r="L83" s="213"/>
      <c r="M83" s="212"/>
    </row>
    <row r="84" customFormat="false" ht="12.8" hidden="true" customHeight="false" outlineLevel="0" collapsed="false">
      <c r="A84" s="210" t="s">
        <v>220</v>
      </c>
      <c r="B84" s="213"/>
      <c r="C84" s="213"/>
      <c r="D84" s="125"/>
      <c r="E84" s="213"/>
      <c r="F84" s="207" t="n">
        <f aca="false">E84/E$180</f>
        <v>0</v>
      </c>
      <c r="G84" s="205" t="n">
        <f aca="false">C84-E84</f>
        <v>0</v>
      </c>
      <c r="H84" s="125"/>
      <c r="I84" s="213"/>
      <c r="J84" s="207" t="n">
        <f aca="false">I84/I$180</f>
        <v>0</v>
      </c>
      <c r="K84" s="205" t="n">
        <f aca="false">C84-I84</f>
        <v>0</v>
      </c>
      <c r="L84" s="213"/>
      <c r="M84" s="212"/>
    </row>
    <row r="85" customFormat="false" ht="12.8" hidden="true" customHeight="false" outlineLevel="0" collapsed="false">
      <c r="A85" s="210" t="s">
        <v>221</v>
      </c>
      <c r="B85" s="213"/>
      <c r="C85" s="213"/>
      <c r="D85" s="125"/>
      <c r="E85" s="213"/>
      <c r="F85" s="207" t="n">
        <f aca="false">E85/E$180</f>
        <v>0</v>
      </c>
      <c r="G85" s="205" t="n">
        <f aca="false">C85-E85</f>
        <v>0</v>
      </c>
      <c r="H85" s="125"/>
      <c r="I85" s="213"/>
      <c r="J85" s="207" t="n">
        <f aca="false">I85/I$180</f>
        <v>0</v>
      </c>
      <c r="K85" s="205" t="n">
        <f aca="false">C85-I85</f>
        <v>0</v>
      </c>
      <c r="L85" s="213"/>
      <c r="M85" s="212"/>
    </row>
    <row r="86" customFormat="false" ht="12.8" hidden="true" customHeight="false" outlineLevel="0" collapsed="false">
      <c r="A86" s="210" t="s">
        <v>222</v>
      </c>
      <c r="B86" s="213"/>
      <c r="C86" s="213"/>
      <c r="D86" s="125"/>
      <c r="E86" s="213"/>
      <c r="F86" s="207" t="n">
        <f aca="false">E86/E$180</f>
        <v>0</v>
      </c>
      <c r="G86" s="205" t="n">
        <f aca="false">C86-E86</f>
        <v>0</v>
      </c>
      <c r="H86" s="125"/>
      <c r="I86" s="213"/>
      <c r="J86" s="207" t="n">
        <f aca="false">I86/I$180</f>
        <v>0</v>
      </c>
      <c r="K86" s="205" t="n">
        <f aca="false">C86-I86</f>
        <v>0</v>
      </c>
      <c r="L86" s="213"/>
      <c r="M86" s="212"/>
    </row>
    <row r="87" customFormat="false" ht="12.8" hidden="true" customHeight="false" outlineLevel="0" collapsed="false">
      <c r="A87" s="210" t="s">
        <v>223</v>
      </c>
      <c r="B87" s="213"/>
      <c r="C87" s="213"/>
      <c r="D87" s="125"/>
      <c r="E87" s="213"/>
      <c r="F87" s="207" t="n">
        <f aca="false">E87/E$180</f>
        <v>0</v>
      </c>
      <c r="G87" s="205" t="n">
        <f aca="false">C87-E87</f>
        <v>0</v>
      </c>
      <c r="H87" s="125"/>
      <c r="I87" s="213"/>
      <c r="J87" s="207" t="n">
        <f aca="false">I87/I$180</f>
        <v>0</v>
      </c>
      <c r="K87" s="205" t="n">
        <f aca="false">C87-I87</f>
        <v>0</v>
      </c>
      <c r="L87" s="213"/>
      <c r="M87" s="212"/>
    </row>
    <row r="88" customFormat="false" ht="12.8" hidden="true" customHeight="false" outlineLevel="0" collapsed="false">
      <c r="A88" s="210" t="s">
        <v>164</v>
      </c>
      <c r="B88" s="213"/>
      <c r="C88" s="213"/>
      <c r="D88" s="125"/>
      <c r="E88" s="213"/>
      <c r="F88" s="207" t="n">
        <f aca="false">E88/E$180</f>
        <v>0</v>
      </c>
      <c r="G88" s="205" t="n">
        <f aca="false">C88-E88</f>
        <v>0</v>
      </c>
      <c r="H88" s="125"/>
      <c r="I88" s="213"/>
      <c r="J88" s="207" t="n">
        <f aca="false">I88/I$180</f>
        <v>0</v>
      </c>
      <c r="K88" s="205" t="n">
        <f aca="false">C88-I88</f>
        <v>0</v>
      </c>
      <c r="L88" s="213"/>
      <c r="M88" s="212"/>
    </row>
    <row r="89" customFormat="false" ht="12.8" hidden="true" customHeight="false" outlineLevel="0" collapsed="false">
      <c r="A89" s="208" t="s">
        <v>224</v>
      </c>
      <c r="B89" s="213" t="n">
        <f aca="false">SUM(B90:B92)</f>
        <v>0</v>
      </c>
      <c r="C89" s="213" t="n">
        <f aca="false">SUM(C90:C92)</f>
        <v>0</v>
      </c>
      <c r="D89" s="125" t="n">
        <f aca="false">SUM(D90:D92)</f>
        <v>0</v>
      </c>
      <c r="E89" s="213" t="n">
        <f aca="false">SUM(E90:E92)</f>
        <v>0</v>
      </c>
      <c r="F89" s="207" t="n">
        <f aca="false">E89/E$180</f>
        <v>0</v>
      </c>
      <c r="G89" s="205" t="n">
        <f aca="false">C89-E89</f>
        <v>0</v>
      </c>
      <c r="H89" s="125" t="n">
        <f aca="false">SUM(H90:H92)</f>
        <v>0</v>
      </c>
      <c r="I89" s="213" t="n">
        <f aca="false">SUM(I90:I92)</f>
        <v>0</v>
      </c>
      <c r="J89" s="207" t="n">
        <f aca="false">I89/I$180</f>
        <v>0</v>
      </c>
      <c r="K89" s="205" t="n">
        <f aca="false">C89-I89</f>
        <v>0</v>
      </c>
      <c r="L89" s="213" t="n">
        <f aca="false">SUM(L90:L92)</f>
        <v>0</v>
      </c>
      <c r="M89" s="212"/>
    </row>
    <row r="90" customFormat="false" ht="12.8" hidden="true" customHeight="false" outlineLevel="0" collapsed="false">
      <c r="A90" s="210" t="s">
        <v>225</v>
      </c>
      <c r="B90" s="213"/>
      <c r="C90" s="213"/>
      <c r="D90" s="125"/>
      <c r="E90" s="213"/>
      <c r="F90" s="207" t="n">
        <f aca="false">E90/E$180</f>
        <v>0</v>
      </c>
      <c r="G90" s="205" t="n">
        <f aca="false">C90-E90</f>
        <v>0</v>
      </c>
      <c r="H90" s="125"/>
      <c r="I90" s="213"/>
      <c r="J90" s="207" t="n">
        <f aca="false">I90/I$180</f>
        <v>0</v>
      </c>
      <c r="K90" s="205" t="n">
        <f aca="false">C90-I90</f>
        <v>0</v>
      </c>
      <c r="L90" s="213"/>
      <c r="M90" s="212"/>
    </row>
    <row r="91" customFormat="false" ht="12.8" hidden="true" customHeight="false" outlineLevel="0" collapsed="false">
      <c r="A91" s="210" t="s">
        <v>226</v>
      </c>
      <c r="B91" s="213"/>
      <c r="C91" s="213"/>
      <c r="D91" s="125"/>
      <c r="E91" s="213"/>
      <c r="F91" s="207" t="n">
        <f aca="false">E91/E$180</f>
        <v>0</v>
      </c>
      <c r="G91" s="205" t="n">
        <f aca="false">C91-E91</f>
        <v>0</v>
      </c>
      <c r="H91" s="125"/>
      <c r="I91" s="213"/>
      <c r="J91" s="207" t="n">
        <f aca="false">I91/I$180</f>
        <v>0</v>
      </c>
      <c r="K91" s="205" t="n">
        <f aca="false">C91-I91</f>
        <v>0</v>
      </c>
      <c r="L91" s="213"/>
      <c r="M91" s="212"/>
    </row>
    <row r="92" customFormat="false" ht="12.8" hidden="true" customHeight="false" outlineLevel="0" collapsed="false">
      <c r="A92" s="210" t="s">
        <v>164</v>
      </c>
      <c r="B92" s="213"/>
      <c r="C92" s="213"/>
      <c r="D92" s="125"/>
      <c r="E92" s="213"/>
      <c r="F92" s="207" t="n">
        <f aca="false">E92/E$180</f>
        <v>0</v>
      </c>
      <c r="G92" s="205" t="n">
        <f aca="false">C92-E92</f>
        <v>0</v>
      </c>
      <c r="H92" s="125"/>
      <c r="I92" s="213"/>
      <c r="J92" s="207" t="n">
        <f aca="false">I92/I$180</f>
        <v>0</v>
      </c>
      <c r="K92" s="205" t="n">
        <f aca="false">C92-I92</f>
        <v>0</v>
      </c>
      <c r="L92" s="213"/>
      <c r="M92" s="212"/>
    </row>
    <row r="93" customFormat="false" ht="12.8" hidden="true" customHeight="false" outlineLevel="0" collapsed="false">
      <c r="A93" s="208" t="s">
        <v>227</v>
      </c>
      <c r="B93" s="213" t="n">
        <f aca="false">SUM(B94:B97)</f>
        <v>0</v>
      </c>
      <c r="C93" s="213" t="n">
        <f aca="false">SUM(C94:C97)</f>
        <v>0</v>
      </c>
      <c r="D93" s="125" t="n">
        <f aca="false">SUM(D94:D97)</f>
        <v>0</v>
      </c>
      <c r="E93" s="213" t="n">
        <f aca="false">SUM(E94:E97)</f>
        <v>0</v>
      </c>
      <c r="F93" s="207" t="n">
        <f aca="false">E93/E$180</f>
        <v>0</v>
      </c>
      <c r="G93" s="205" t="n">
        <f aca="false">C93-E93</f>
        <v>0</v>
      </c>
      <c r="H93" s="125" t="n">
        <f aca="false">SUM(H94:H97)</f>
        <v>0</v>
      </c>
      <c r="I93" s="213" t="n">
        <f aca="false">SUM(I94:I97)</f>
        <v>0</v>
      </c>
      <c r="J93" s="207" t="n">
        <f aca="false">I93/I$180</f>
        <v>0</v>
      </c>
      <c r="K93" s="205" t="n">
        <f aca="false">C93-I93</f>
        <v>0</v>
      </c>
      <c r="L93" s="213" t="n">
        <f aca="false">SUM(L94:L97)</f>
        <v>0</v>
      </c>
      <c r="M93" s="212"/>
    </row>
    <row r="94" customFormat="false" ht="12.8" hidden="true" customHeight="false" outlineLevel="0" collapsed="false">
      <c r="A94" s="210" t="s">
        <v>228</v>
      </c>
      <c r="B94" s="213"/>
      <c r="C94" s="213"/>
      <c r="D94" s="125"/>
      <c r="E94" s="213"/>
      <c r="F94" s="207" t="n">
        <f aca="false">E94/E$180</f>
        <v>0</v>
      </c>
      <c r="G94" s="205" t="n">
        <f aca="false">C94-E94</f>
        <v>0</v>
      </c>
      <c r="H94" s="125"/>
      <c r="I94" s="213"/>
      <c r="J94" s="207" t="n">
        <f aca="false">I94/I$180</f>
        <v>0</v>
      </c>
      <c r="K94" s="205" t="n">
        <f aca="false">C94-I94</f>
        <v>0</v>
      </c>
      <c r="L94" s="213"/>
      <c r="M94" s="212"/>
    </row>
    <row r="95" customFormat="false" ht="12.8" hidden="true" customHeight="false" outlineLevel="0" collapsed="false">
      <c r="A95" s="210" t="s">
        <v>229</v>
      </c>
      <c r="B95" s="213"/>
      <c r="C95" s="213"/>
      <c r="D95" s="125"/>
      <c r="E95" s="213"/>
      <c r="F95" s="207" t="n">
        <f aca="false">E95/E$180</f>
        <v>0</v>
      </c>
      <c r="G95" s="205" t="n">
        <f aca="false">C95-E95</f>
        <v>0</v>
      </c>
      <c r="H95" s="125"/>
      <c r="I95" s="213"/>
      <c r="J95" s="207" t="n">
        <f aca="false">I95/I$180</f>
        <v>0</v>
      </c>
      <c r="K95" s="205" t="n">
        <f aca="false">C95-I95</f>
        <v>0</v>
      </c>
      <c r="L95" s="213"/>
      <c r="M95" s="212"/>
    </row>
    <row r="96" customFormat="false" ht="12.8" hidden="true" customHeight="false" outlineLevel="0" collapsed="false">
      <c r="A96" s="210" t="s">
        <v>230</v>
      </c>
      <c r="B96" s="213"/>
      <c r="C96" s="213"/>
      <c r="D96" s="125"/>
      <c r="E96" s="213"/>
      <c r="F96" s="207" t="n">
        <f aca="false">E96/E$180</f>
        <v>0</v>
      </c>
      <c r="G96" s="205" t="n">
        <f aca="false">C96-E96</f>
        <v>0</v>
      </c>
      <c r="H96" s="125"/>
      <c r="I96" s="213"/>
      <c r="J96" s="207" t="n">
        <f aca="false">I96/I$180</f>
        <v>0</v>
      </c>
      <c r="K96" s="205" t="n">
        <f aca="false">C96-I96</f>
        <v>0</v>
      </c>
      <c r="L96" s="213"/>
      <c r="M96" s="212"/>
    </row>
    <row r="97" customFormat="false" ht="12.8" hidden="true" customHeight="false" outlineLevel="0" collapsed="false">
      <c r="A97" s="210" t="s">
        <v>164</v>
      </c>
      <c r="B97" s="213"/>
      <c r="C97" s="213"/>
      <c r="D97" s="125"/>
      <c r="E97" s="213"/>
      <c r="F97" s="207" t="n">
        <f aca="false">E97/E$180</f>
        <v>0</v>
      </c>
      <c r="G97" s="205" t="n">
        <f aca="false">C97-E97</f>
        <v>0</v>
      </c>
      <c r="H97" s="125"/>
      <c r="I97" s="213"/>
      <c r="J97" s="207" t="n">
        <f aca="false">I97/I$180</f>
        <v>0</v>
      </c>
      <c r="K97" s="205" t="n">
        <f aca="false">C97-I97</f>
        <v>0</v>
      </c>
      <c r="L97" s="213"/>
      <c r="M97" s="212"/>
    </row>
    <row r="98" customFormat="false" ht="12.8" hidden="true" customHeight="false" outlineLevel="0" collapsed="false">
      <c r="A98" s="208" t="s">
        <v>231</v>
      </c>
      <c r="B98" s="213" t="n">
        <f aca="false">SUM(B99:B102)</f>
        <v>0</v>
      </c>
      <c r="C98" s="213" t="n">
        <f aca="false">SUM(C99:C102)</f>
        <v>0</v>
      </c>
      <c r="D98" s="125" t="n">
        <f aca="false">SUM(D99:D102)</f>
        <v>0</v>
      </c>
      <c r="E98" s="213" t="n">
        <f aca="false">SUM(E99:E102)</f>
        <v>0</v>
      </c>
      <c r="F98" s="207" t="n">
        <f aca="false">E98/E$180</f>
        <v>0</v>
      </c>
      <c r="G98" s="205" t="n">
        <f aca="false">C98-E98</f>
        <v>0</v>
      </c>
      <c r="H98" s="125" t="n">
        <f aca="false">SUM(H99:H102)</f>
        <v>0</v>
      </c>
      <c r="I98" s="213" t="n">
        <f aca="false">SUM(I99:I102)</f>
        <v>0</v>
      </c>
      <c r="J98" s="207" t="n">
        <f aca="false">I98/I$180</f>
        <v>0</v>
      </c>
      <c r="K98" s="205" t="n">
        <f aca="false">C98-I98</f>
        <v>0</v>
      </c>
      <c r="L98" s="213" t="n">
        <f aca="false">SUM(L99:L102)</f>
        <v>0</v>
      </c>
      <c r="M98" s="212"/>
    </row>
    <row r="99" customFormat="false" ht="12.8" hidden="true" customHeight="false" outlineLevel="0" collapsed="false">
      <c r="A99" s="210" t="s">
        <v>232</v>
      </c>
      <c r="B99" s="213"/>
      <c r="C99" s="213"/>
      <c r="D99" s="125"/>
      <c r="E99" s="213"/>
      <c r="F99" s="207" t="n">
        <f aca="false">E99/E$180</f>
        <v>0</v>
      </c>
      <c r="G99" s="205" t="n">
        <f aca="false">C99-E99</f>
        <v>0</v>
      </c>
      <c r="H99" s="125"/>
      <c r="I99" s="213"/>
      <c r="J99" s="207" t="n">
        <f aca="false">I99/I$180</f>
        <v>0</v>
      </c>
      <c r="K99" s="205" t="n">
        <f aca="false">C99-I99</f>
        <v>0</v>
      </c>
      <c r="L99" s="213"/>
      <c r="M99" s="212"/>
    </row>
    <row r="100" customFormat="false" ht="12.8" hidden="true" customHeight="false" outlineLevel="0" collapsed="false">
      <c r="A100" s="210" t="s">
        <v>233</v>
      </c>
      <c r="B100" s="213"/>
      <c r="C100" s="213"/>
      <c r="D100" s="125"/>
      <c r="E100" s="213"/>
      <c r="F100" s="207" t="n">
        <f aca="false">E100/E$180</f>
        <v>0</v>
      </c>
      <c r="G100" s="205" t="n">
        <f aca="false">C100-E100</f>
        <v>0</v>
      </c>
      <c r="H100" s="125"/>
      <c r="I100" s="213"/>
      <c r="J100" s="207" t="n">
        <f aca="false">I100/I$180</f>
        <v>0</v>
      </c>
      <c r="K100" s="205" t="n">
        <f aca="false">C100-I100</f>
        <v>0</v>
      </c>
      <c r="L100" s="213"/>
      <c r="M100" s="212"/>
    </row>
    <row r="101" customFormat="false" ht="12.8" hidden="true" customHeight="false" outlineLevel="0" collapsed="false">
      <c r="A101" s="210" t="s">
        <v>234</v>
      </c>
      <c r="B101" s="213"/>
      <c r="C101" s="213"/>
      <c r="D101" s="125"/>
      <c r="E101" s="213"/>
      <c r="F101" s="207" t="n">
        <f aca="false">E101/E$180</f>
        <v>0</v>
      </c>
      <c r="G101" s="205" t="n">
        <f aca="false">C101-E101</f>
        <v>0</v>
      </c>
      <c r="H101" s="125"/>
      <c r="I101" s="213"/>
      <c r="J101" s="207" t="n">
        <f aca="false">I101/I$180</f>
        <v>0</v>
      </c>
      <c r="K101" s="205" t="n">
        <f aca="false">C101-I101</f>
        <v>0</v>
      </c>
      <c r="L101" s="213"/>
      <c r="M101" s="212"/>
    </row>
    <row r="102" customFormat="false" ht="12.8" hidden="true" customHeight="false" outlineLevel="0" collapsed="false">
      <c r="A102" s="210" t="s">
        <v>164</v>
      </c>
      <c r="B102" s="213"/>
      <c r="C102" s="213"/>
      <c r="D102" s="125"/>
      <c r="E102" s="213"/>
      <c r="F102" s="207" t="n">
        <f aca="false">E102/E$180</f>
        <v>0</v>
      </c>
      <c r="G102" s="205" t="n">
        <f aca="false">C102-E102</f>
        <v>0</v>
      </c>
      <c r="H102" s="125"/>
      <c r="I102" s="213"/>
      <c r="J102" s="207" t="n">
        <f aca="false">I102/I$180</f>
        <v>0</v>
      </c>
      <c r="K102" s="205" t="n">
        <f aca="false">C102-I102</f>
        <v>0</v>
      </c>
      <c r="L102" s="213"/>
      <c r="M102" s="212"/>
    </row>
    <row r="103" customFormat="false" ht="12.8" hidden="true" customHeight="false" outlineLevel="0" collapsed="false">
      <c r="A103" s="208" t="s">
        <v>235</v>
      </c>
      <c r="B103" s="213" t="n">
        <f aca="false">SUM(B104:B106)</f>
        <v>0</v>
      </c>
      <c r="C103" s="213" t="n">
        <f aca="false">SUM(C104:C106)</f>
        <v>0</v>
      </c>
      <c r="D103" s="125" t="n">
        <f aca="false">SUM(D104:D106)</f>
        <v>0</v>
      </c>
      <c r="E103" s="213" t="n">
        <f aca="false">SUM(E104:E106)</f>
        <v>0</v>
      </c>
      <c r="F103" s="207" t="n">
        <f aca="false">E103/E$180</f>
        <v>0</v>
      </c>
      <c r="G103" s="205" t="n">
        <f aca="false">C103-E103</f>
        <v>0</v>
      </c>
      <c r="H103" s="125" t="n">
        <f aca="false">SUM(H104:H106)</f>
        <v>0</v>
      </c>
      <c r="I103" s="213" t="n">
        <f aca="false">SUM(I104:I106)</f>
        <v>0</v>
      </c>
      <c r="J103" s="207" t="n">
        <f aca="false">I103/I$180</f>
        <v>0</v>
      </c>
      <c r="K103" s="205" t="n">
        <f aca="false">C103-I103</f>
        <v>0</v>
      </c>
      <c r="L103" s="213" t="n">
        <f aca="false">SUM(L104:L106)</f>
        <v>0</v>
      </c>
      <c r="M103" s="212"/>
    </row>
    <row r="104" customFormat="false" ht="12.8" hidden="true" customHeight="false" outlineLevel="0" collapsed="false">
      <c r="A104" s="210" t="s">
        <v>236</v>
      </c>
      <c r="B104" s="213"/>
      <c r="C104" s="213"/>
      <c r="D104" s="125"/>
      <c r="E104" s="213"/>
      <c r="F104" s="207" t="n">
        <f aca="false">E104/E$180</f>
        <v>0</v>
      </c>
      <c r="G104" s="205" t="n">
        <f aca="false">C104-E104</f>
        <v>0</v>
      </c>
      <c r="H104" s="125"/>
      <c r="I104" s="213"/>
      <c r="J104" s="207" t="n">
        <f aca="false">I104/I$180</f>
        <v>0</v>
      </c>
      <c r="K104" s="205" t="n">
        <f aca="false">C104-I104</f>
        <v>0</v>
      </c>
      <c r="L104" s="213"/>
      <c r="M104" s="212"/>
    </row>
    <row r="105" customFormat="false" ht="12.8" hidden="true" customHeight="false" outlineLevel="0" collapsed="false">
      <c r="A105" s="210" t="s">
        <v>237</v>
      </c>
      <c r="B105" s="213"/>
      <c r="C105" s="213"/>
      <c r="D105" s="125"/>
      <c r="E105" s="213"/>
      <c r="F105" s="207" t="n">
        <f aca="false">E105/E$180</f>
        <v>0</v>
      </c>
      <c r="G105" s="205" t="n">
        <f aca="false">C105-E105</f>
        <v>0</v>
      </c>
      <c r="H105" s="125"/>
      <c r="I105" s="213"/>
      <c r="J105" s="207" t="n">
        <f aca="false">I105/I$180</f>
        <v>0</v>
      </c>
      <c r="K105" s="205" t="n">
        <f aca="false">C105-I105</f>
        <v>0</v>
      </c>
      <c r="L105" s="213"/>
      <c r="M105" s="212"/>
    </row>
    <row r="106" customFormat="false" ht="12.8" hidden="true" customHeight="false" outlineLevel="0" collapsed="false">
      <c r="A106" s="210" t="s">
        <v>164</v>
      </c>
      <c r="B106" s="213"/>
      <c r="C106" s="213"/>
      <c r="D106" s="125"/>
      <c r="E106" s="213"/>
      <c r="F106" s="207" t="n">
        <f aca="false">E106/E$180</f>
        <v>0</v>
      </c>
      <c r="G106" s="205" t="n">
        <f aca="false">C106-E106</f>
        <v>0</v>
      </c>
      <c r="H106" s="125"/>
      <c r="I106" s="213"/>
      <c r="J106" s="207" t="n">
        <f aca="false">I106/I$180</f>
        <v>0</v>
      </c>
      <c r="K106" s="205" t="n">
        <f aca="false">C106-I106</f>
        <v>0</v>
      </c>
      <c r="L106" s="213"/>
      <c r="M106" s="212"/>
    </row>
    <row r="107" customFormat="false" ht="12.8" hidden="true" customHeight="false" outlineLevel="0" collapsed="false">
      <c r="A107" s="208" t="s">
        <v>238</v>
      </c>
      <c r="B107" s="213" t="n">
        <f aca="false">SUM(B108:B110)</f>
        <v>0</v>
      </c>
      <c r="C107" s="213" t="n">
        <f aca="false">SUM(C108:C110)</f>
        <v>0</v>
      </c>
      <c r="D107" s="125" t="n">
        <f aca="false">SUM(D108:D110)</f>
        <v>0</v>
      </c>
      <c r="E107" s="213" t="n">
        <f aca="false">SUM(E108:E110)</f>
        <v>0</v>
      </c>
      <c r="F107" s="207" t="n">
        <f aca="false">E107/E$180</f>
        <v>0</v>
      </c>
      <c r="G107" s="205" t="n">
        <f aca="false">C107-E107</f>
        <v>0</v>
      </c>
      <c r="H107" s="125" t="n">
        <f aca="false">SUM(H108:H110)</f>
        <v>0</v>
      </c>
      <c r="I107" s="213" t="n">
        <f aca="false">SUM(I108:I110)</f>
        <v>0</v>
      </c>
      <c r="J107" s="207" t="n">
        <f aca="false">I107/I$180</f>
        <v>0</v>
      </c>
      <c r="K107" s="205" t="n">
        <f aca="false">C107-I107</f>
        <v>0</v>
      </c>
      <c r="L107" s="213" t="n">
        <f aca="false">SUM(L108:L110)</f>
        <v>0</v>
      </c>
      <c r="M107" s="212"/>
    </row>
    <row r="108" customFormat="false" ht="12.8" hidden="true" customHeight="false" outlineLevel="0" collapsed="false">
      <c r="A108" s="210" t="s">
        <v>239</v>
      </c>
      <c r="B108" s="213"/>
      <c r="C108" s="213"/>
      <c r="D108" s="125"/>
      <c r="E108" s="213"/>
      <c r="F108" s="207" t="n">
        <f aca="false">E108/E$180</f>
        <v>0</v>
      </c>
      <c r="G108" s="205" t="n">
        <f aca="false">C108-E108</f>
        <v>0</v>
      </c>
      <c r="H108" s="125"/>
      <c r="I108" s="213"/>
      <c r="J108" s="207" t="n">
        <f aca="false">I108/I$180</f>
        <v>0</v>
      </c>
      <c r="K108" s="205" t="n">
        <f aca="false">C108-I108</f>
        <v>0</v>
      </c>
      <c r="L108" s="213"/>
      <c r="M108" s="212"/>
    </row>
    <row r="109" customFormat="false" ht="12.8" hidden="true" customHeight="false" outlineLevel="0" collapsed="false">
      <c r="A109" s="210" t="s">
        <v>240</v>
      </c>
      <c r="B109" s="213"/>
      <c r="C109" s="213"/>
      <c r="D109" s="125"/>
      <c r="E109" s="213"/>
      <c r="F109" s="207" t="n">
        <f aca="false">E109/E$180</f>
        <v>0</v>
      </c>
      <c r="G109" s="205" t="n">
        <f aca="false">C109-E109</f>
        <v>0</v>
      </c>
      <c r="H109" s="125"/>
      <c r="I109" s="213"/>
      <c r="J109" s="207" t="n">
        <f aca="false">I109/I$180</f>
        <v>0</v>
      </c>
      <c r="K109" s="205" t="n">
        <f aca="false">C109-I109</f>
        <v>0</v>
      </c>
      <c r="L109" s="213"/>
      <c r="M109" s="212"/>
    </row>
    <row r="110" customFormat="false" ht="12.8" hidden="true" customHeight="false" outlineLevel="0" collapsed="false">
      <c r="A110" s="210" t="s">
        <v>164</v>
      </c>
      <c r="B110" s="213"/>
      <c r="C110" s="213"/>
      <c r="D110" s="125"/>
      <c r="E110" s="213"/>
      <c r="F110" s="207" t="n">
        <f aca="false">E110/E$180</f>
        <v>0</v>
      </c>
      <c r="G110" s="205" t="n">
        <f aca="false">C110-E110</f>
        <v>0</v>
      </c>
      <c r="H110" s="125"/>
      <c r="I110" s="213"/>
      <c r="J110" s="207" t="n">
        <f aca="false">I110/I$180</f>
        <v>0</v>
      </c>
      <c r="K110" s="205" t="n">
        <f aca="false">C110-I110</f>
        <v>0</v>
      </c>
      <c r="L110" s="213"/>
      <c r="M110" s="212"/>
    </row>
    <row r="111" customFormat="false" ht="12.8" hidden="true" customHeight="false" outlineLevel="0" collapsed="false">
      <c r="A111" s="208" t="s">
        <v>241</v>
      </c>
      <c r="B111" s="213" t="n">
        <f aca="false">SUM(B112:B117)</f>
        <v>0</v>
      </c>
      <c r="C111" s="213" t="n">
        <f aca="false">SUM(C112:C117)</f>
        <v>0</v>
      </c>
      <c r="D111" s="125" t="n">
        <f aca="false">SUM(D112:D117)</f>
        <v>0</v>
      </c>
      <c r="E111" s="213" t="n">
        <f aca="false">SUM(E112:E117)</f>
        <v>0</v>
      </c>
      <c r="F111" s="207" t="n">
        <f aca="false">E111/E$180</f>
        <v>0</v>
      </c>
      <c r="G111" s="205" t="n">
        <f aca="false">C111-E111</f>
        <v>0</v>
      </c>
      <c r="H111" s="125" t="n">
        <f aca="false">SUM(H112:H117)</f>
        <v>0</v>
      </c>
      <c r="I111" s="213" t="n">
        <f aca="false">SUM(I112:I117)</f>
        <v>0</v>
      </c>
      <c r="J111" s="207" t="n">
        <f aca="false">I111/I$180</f>
        <v>0</v>
      </c>
      <c r="K111" s="205" t="n">
        <f aca="false">C111-I111</f>
        <v>0</v>
      </c>
      <c r="L111" s="213" t="n">
        <f aca="false">SUM(L112:L117)</f>
        <v>0</v>
      </c>
      <c r="M111" s="212"/>
    </row>
    <row r="112" customFormat="false" ht="12.8" hidden="true" customHeight="false" outlineLevel="0" collapsed="false">
      <c r="A112" s="210" t="s">
        <v>242</v>
      </c>
      <c r="B112" s="213"/>
      <c r="C112" s="213"/>
      <c r="D112" s="125"/>
      <c r="E112" s="213"/>
      <c r="F112" s="207" t="n">
        <f aca="false">E112/E$180</f>
        <v>0</v>
      </c>
      <c r="G112" s="205" t="n">
        <f aca="false">C112-E112</f>
        <v>0</v>
      </c>
      <c r="H112" s="125"/>
      <c r="I112" s="213"/>
      <c r="J112" s="207" t="n">
        <f aca="false">I112/I$180</f>
        <v>0</v>
      </c>
      <c r="K112" s="205" t="n">
        <f aca="false">C112-I112</f>
        <v>0</v>
      </c>
      <c r="L112" s="213"/>
      <c r="M112" s="212"/>
    </row>
    <row r="113" customFormat="false" ht="12.8" hidden="true" customHeight="false" outlineLevel="0" collapsed="false">
      <c r="A113" s="210" t="s">
        <v>243</v>
      </c>
      <c r="B113" s="213"/>
      <c r="C113" s="213"/>
      <c r="D113" s="125"/>
      <c r="E113" s="213"/>
      <c r="F113" s="207" t="n">
        <f aca="false">E113/E$180</f>
        <v>0</v>
      </c>
      <c r="G113" s="205" t="n">
        <f aca="false">C113-E113</f>
        <v>0</v>
      </c>
      <c r="H113" s="125"/>
      <c r="I113" s="213"/>
      <c r="J113" s="207" t="n">
        <f aca="false">I113/I$180</f>
        <v>0</v>
      </c>
      <c r="K113" s="205" t="n">
        <f aca="false">C113-I113</f>
        <v>0</v>
      </c>
      <c r="L113" s="213"/>
      <c r="M113" s="212"/>
    </row>
    <row r="114" customFormat="false" ht="12.8" hidden="true" customHeight="false" outlineLevel="0" collapsed="false">
      <c r="A114" s="210" t="s">
        <v>244</v>
      </c>
      <c r="B114" s="213"/>
      <c r="C114" s="213"/>
      <c r="D114" s="125"/>
      <c r="E114" s="213"/>
      <c r="F114" s="207" t="n">
        <f aca="false">E114/E$180</f>
        <v>0</v>
      </c>
      <c r="G114" s="205" t="n">
        <f aca="false">C114-E114</f>
        <v>0</v>
      </c>
      <c r="H114" s="125"/>
      <c r="I114" s="213"/>
      <c r="J114" s="207" t="n">
        <f aca="false">I114/I$180</f>
        <v>0</v>
      </c>
      <c r="K114" s="205" t="n">
        <f aca="false">C114-I114</f>
        <v>0</v>
      </c>
      <c r="L114" s="213"/>
      <c r="M114" s="212"/>
    </row>
    <row r="115" customFormat="false" ht="12.8" hidden="true" customHeight="false" outlineLevel="0" collapsed="false">
      <c r="A115" s="210" t="s">
        <v>245</v>
      </c>
      <c r="B115" s="213"/>
      <c r="C115" s="213"/>
      <c r="D115" s="125"/>
      <c r="E115" s="213"/>
      <c r="F115" s="207" t="n">
        <f aca="false">E115/E$180</f>
        <v>0</v>
      </c>
      <c r="G115" s="205" t="n">
        <f aca="false">C115-E115</f>
        <v>0</v>
      </c>
      <c r="H115" s="125"/>
      <c r="I115" s="213"/>
      <c r="J115" s="207" t="n">
        <f aca="false">I115/I$180</f>
        <v>0</v>
      </c>
      <c r="K115" s="205" t="n">
        <f aca="false">C115-I115</f>
        <v>0</v>
      </c>
      <c r="L115" s="213"/>
      <c r="M115" s="212"/>
    </row>
    <row r="116" customFormat="false" ht="12.8" hidden="true" customHeight="false" outlineLevel="0" collapsed="false">
      <c r="A116" s="210" t="s">
        <v>246</v>
      </c>
      <c r="B116" s="213"/>
      <c r="C116" s="213"/>
      <c r="D116" s="125"/>
      <c r="E116" s="213"/>
      <c r="F116" s="207" t="n">
        <f aca="false">E116/E$180</f>
        <v>0</v>
      </c>
      <c r="G116" s="205" t="n">
        <f aca="false">C116-E116</f>
        <v>0</v>
      </c>
      <c r="H116" s="125"/>
      <c r="I116" s="213"/>
      <c r="J116" s="207" t="n">
        <f aca="false">I116/I$180</f>
        <v>0</v>
      </c>
      <c r="K116" s="205" t="n">
        <f aca="false">C116-I116</f>
        <v>0</v>
      </c>
      <c r="L116" s="213"/>
      <c r="M116" s="212"/>
    </row>
    <row r="117" customFormat="false" ht="12.8" hidden="true" customHeight="false" outlineLevel="0" collapsed="false">
      <c r="A117" s="210" t="s">
        <v>164</v>
      </c>
      <c r="B117" s="213"/>
      <c r="C117" s="213"/>
      <c r="D117" s="125"/>
      <c r="E117" s="213"/>
      <c r="F117" s="207" t="n">
        <f aca="false">E117/E$180</f>
        <v>0</v>
      </c>
      <c r="G117" s="205" t="n">
        <f aca="false">C117-E117</f>
        <v>0</v>
      </c>
      <c r="H117" s="125"/>
      <c r="I117" s="213"/>
      <c r="J117" s="207" t="n">
        <f aca="false">I117/I$180</f>
        <v>0</v>
      </c>
      <c r="K117" s="205" t="n">
        <f aca="false">C117-I117</f>
        <v>0</v>
      </c>
      <c r="L117" s="213"/>
      <c r="M117" s="212"/>
    </row>
    <row r="118" customFormat="false" ht="12.8" hidden="true" customHeight="false" outlineLevel="0" collapsed="false">
      <c r="A118" s="208" t="s">
        <v>247</v>
      </c>
      <c r="B118" s="213" t="n">
        <f aca="false">SUM(B119:B122)</f>
        <v>0</v>
      </c>
      <c r="C118" s="213" t="n">
        <f aca="false">SUM(C119:C122)</f>
        <v>0</v>
      </c>
      <c r="D118" s="125" t="n">
        <f aca="false">SUM(D119:D122)</f>
        <v>0</v>
      </c>
      <c r="E118" s="213" t="n">
        <f aca="false">SUM(E119:E122)</f>
        <v>0</v>
      </c>
      <c r="F118" s="207" t="n">
        <f aca="false">E118/E$180</f>
        <v>0</v>
      </c>
      <c r="G118" s="205" t="n">
        <f aca="false">C118-E118</f>
        <v>0</v>
      </c>
      <c r="H118" s="125" t="n">
        <f aca="false">SUM(H119:H122)</f>
        <v>0</v>
      </c>
      <c r="I118" s="213" t="n">
        <f aca="false">SUM(I119:I122)</f>
        <v>0</v>
      </c>
      <c r="J118" s="207" t="n">
        <f aca="false">I118/I$180</f>
        <v>0</v>
      </c>
      <c r="K118" s="205" t="n">
        <f aca="false">C118-I118</f>
        <v>0</v>
      </c>
      <c r="L118" s="213" t="n">
        <f aca="false">SUM(L119:L122)</f>
        <v>0</v>
      </c>
      <c r="M118" s="212"/>
    </row>
    <row r="119" customFormat="false" ht="12.8" hidden="true" customHeight="false" outlineLevel="0" collapsed="false">
      <c r="A119" s="210" t="s">
        <v>248</v>
      </c>
      <c r="B119" s="213"/>
      <c r="C119" s="213"/>
      <c r="D119" s="125"/>
      <c r="E119" s="213"/>
      <c r="F119" s="207" t="n">
        <f aca="false">E119/E$180</f>
        <v>0</v>
      </c>
      <c r="G119" s="205" t="n">
        <f aca="false">C119-E119</f>
        <v>0</v>
      </c>
      <c r="H119" s="125"/>
      <c r="I119" s="213"/>
      <c r="J119" s="207" t="n">
        <f aca="false">I119/I$180</f>
        <v>0</v>
      </c>
      <c r="K119" s="205" t="n">
        <f aca="false">C119-I119</f>
        <v>0</v>
      </c>
      <c r="L119" s="213"/>
      <c r="M119" s="212"/>
    </row>
    <row r="120" customFormat="false" ht="12.8" hidden="true" customHeight="false" outlineLevel="0" collapsed="false">
      <c r="A120" s="210" t="s">
        <v>249</v>
      </c>
      <c r="B120" s="213"/>
      <c r="C120" s="213"/>
      <c r="D120" s="125"/>
      <c r="E120" s="213"/>
      <c r="F120" s="207" t="n">
        <f aca="false">E120/E$180</f>
        <v>0</v>
      </c>
      <c r="G120" s="205" t="n">
        <f aca="false">C120-E120</f>
        <v>0</v>
      </c>
      <c r="H120" s="125"/>
      <c r="I120" s="213"/>
      <c r="J120" s="207" t="n">
        <f aca="false">I120/I$180</f>
        <v>0</v>
      </c>
      <c r="K120" s="205" t="n">
        <f aca="false">C120-I120</f>
        <v>0</v>
      </c>
      <c r="L120" s="213"/>
      <c r="M120" s="212"/>
    </row>
    <row r="121" customFormat="false" ht="12.8" hidden="true" customHeight="false" outlineLevel="0" collapsed="false">
      <c r="A121" s="210" t="s">
        <v>250</v>
      </c>
      <c r="B121" s="213"/>
      <c r="C121" s="213"/>
      <c r="D121" s="125"/>
      <c r="E121" s="213"/>
      <c r="F121" s="207" t="n">
        <f aca="false">E121/E$180</f>
        <v>0</v>
      </c>
      <c r="G121" s="205" t="n">
        <f aca="false">C121-E121</f>
        <v>0</v>
      </c>
      <c r="H121" s="125"/>
      <c r="I121" s="213"/>
      <c r="J121" s="207" t="n">
        <f aca="false">I121/I$180</f>
        <v>0</v>
      </c>
      <c r="K121" s="205" t="n">
        <f aca="false">C121-I121</f>
        <v>0</v>
      </c>
      <c r="L121" s="213"/>
      <c r="M121" s="212"/>
    </row>
    <row r="122" customFormat="false" ht="12.8" hidden="true" customHeight="false" outlineLevel="0" collapsed="false">
      <c r="A122" s="210" t="s">
        <v>164</v>
      </c>
      <c r="B122" s="213"/>
      <c r="C122" s="213"/>
      <c r="D122" s="125"/>
      <c r="E122" s="213"/>
      <c r="F122" s="207" t="n">
        <f aca="false">E122/E$180</f>
        <v>0</v>
      </c>
      <c r="G122" s="205" t="n">
        <f aca="false">C122-E122</f>
        <v>0</v>
      </c>
      <c r="H122" s="125"/>
      <c r="I122" s="213"/>
      <c r="J122" s="207" t="n">
        <f aca="false">I122/I$180</f>
        <v>0</v>
      </c>
      <c r="K122" s="205" t="n">
        <f aca="false">C122-I122</f>
        <v>0</v>
      </c>
      <c r="L122" s="213"/>
      <c r="M122" s="212"/>
    </row>
    <row r="123" customFormat="false" ht="12.8" hidden="true" customHeight="false" outlineLevel="0" collapsed="false">
      <c r="A123" s="208" t="s">
        <v>251</v>
      </c>
      <c r="B123" s="213" t="n">
        <f aca="false">SUM(B124:B129)</f>
        <v>0</v>
      </c>
      <c r="C123" s="213" t="n">
        <f aca="false">SUM(C124:C129)</f>
        <v>0</v>
      </c>
      <c r="D123" s="125" t="n">
        <f aca="false">SUM(D124:D129)</f>
        <v>0</v>
      </c>
      <c r="E123" s="213" t="n">
        <f aca="false">SUM(E124:E129)</f>
        <v>0</v>
      </c>
      <c r="F123" s="207" t="n">
        <f aca="false">E123/E$180</f>
        <v>0</v>
      </c>
      <c r="G123" s="205" t="n">
        <f aca="false">C123-E123</f>
        <v>0</v>
      </c>
      <c r="H123" s="125" t="n">
        <f aca="false">SUM(H124:H129)</f>
        <v>0</v>
      </c>
      <c r="I123" s="213" t="n">
        <f aca="false">SUM(I124:I129)</f>
        <v>0</v>
      </c>
      <c r="J123" s="207" t="n">
        <f aca="false">I123/I$180</f>
        <v>0</v>
      </c>
      <c r="K123" s="205" t="n">
        <f aca="false">C123-I123</f>
        <v>0</v>
      </c>
      <c r="L123" s="213" t="n">
        <f aca="false">SUM(L124:L129)</f>
        <v>0</v>
      </c>
      <c r="M123" s="212"/>
    </row>
    <row r="124" customFormat="false" ht="12.8" hidden="true" customHeight="false" outlineLevel="0" collapsed="false">
      <c r="A124" s="210" t="s">
        <v>252</v>
      </c>
      <c r="B124" s="213"/>
      <c r="C124" s="213"/>
      <c r="D124" s="125"/>
      <c r="E124" s="213"/>
      <c r="F124" s="207" t="n">
        <f aca="false">E124/E$180</f>
        <v>0</v>
      </c>
      <c r="G124" s="205" t="n">
        <f aca="false">C124-E124</f>
        <v>0</v>
      </c>
      <c r="H124" s="125"/>
      <c r="I124" s="213"/>
      <c r="J124" s="207" t="n">
        <f aca="false">I124/I$180</f>
        <v>0</v>
      </c>
      <c r="K124" s="205" t="n">
        <f aca="false">C124-I124</f>
        <v>0</v>
      </c>
      <c r="L124" s="213"/>
      <c r="M124" s="212"/>
    </row>
    <row r="125" customFormat="false" ht="12.8" hidden="true" customHeight="false" outlineLevel="0" collapsed="false">
      <c r="A125" s="210" t="s">
        <v>253</v>
      </c>
      <c r="B125" s="213"/>
      <c r="C125" s="213"/>
      <c r="D125" s="125"/>
      <c r="E125" s="213"/>
      <c r="F125" s="207" t="n">
        <f aca="false">E125/E$180</f>
        <v>0</v>
      </c>
      <c r="G125" s="205" t="n">
        <f aca="false">C125-E125</f>
        <v>0</v>
      </c>
      <c r="H125" s="125"/>
      <c r="I125" s="213"/>
      <c r="J125" s="207" t="n">
        <f aca="false">I125/I$180</f>
        <v>0</v>
      </c>
      <c r="K125" s="205" t="n">
        <f aca="false">C125-I125</f>
        <v>0</v>
      </c>
      <c r="L125" s="213"/>
      <c r="M125" s="212"/>
    </row>
    <row r="126" customFormat="false" ht="12.8" hidden="true" customHeight="false" outlineLevel="0" collapsed="false">
      <c r="A126" s="210" t="s">
        <v>254</v>
      </c>
      <c r="B126" s="213"/>
      <c r="C126" s="213"/>
      <c r="D126" s="125"/>
      <c r="E126" s="213"/>
      <c r="F126" s="207" t="n">
        <f aca="false">E126/E$180</f>
        <v>0</v>
      </c>
      <c r="G126" s="205" t="n">
        <f aca="false">C126-E126</f>
        <v>0</v>
      </c>
      <c r="H126" s="125"/>
      <c r="I126" s="213"/>
      <c r="J126" s="207" t="n">
        <f aca="false">I126/I$180</f>
        <v>0</v>
      </c>
      <c r="K126" s="205" t="n">
        <f aca="false">C126-I126</f>
        <v>0</v>
      </c>
      <c r="L126" s="213"/>
      <c r="M126" s="212"/>
    </row>
    <row r="127" customFormat="false" ht="12.8" hidden="true" customHeight="false" outlineLevel="0" collapsed="false">
      <c r="A127" s="210" t="s">
        <v>255</v>
      </c>
      <c r="B127" s="213"/>
      <c r="C127" s="213"/>
      <c r="D127" s="125"/>
      <c r="E127" s="213"/>
      <c r="F127" s="207" t="n">
        <f aca="false">E127/E$180</f>
        <v>0</v>
      </c>
      <c r="G127" s="205" t="n">
        <f aca="false">C127-E127</f>
        <v>0</v>
      </c>
      <c r="H127" s="125"/>
      <c r="I127" s="213"/>
      <c r="J127" s="207" t="n">
        <f aca="false">I127/I$180</f>
        <v>0</v>
      </c>
      <c r="K127" s="205" t="n">
        <f aca="false">C127-I127</f>
        <v>0</v>
      </c>
      <c r="L127" s="213"/>
      <c r="M127" s="212"/>
    </row>
    <row r="128" customFormat="false" ht="12.8" hidden="true" customHeight="false" outlineLevel="0" collapsed="false">
      <c r="A128" s="210" t="s">
        <v>256</v>
      </c>
      <c r="B128" s="213"/>
      <c r="C128" s="213"/>
      <c r="D128" s="125"/>
      <c r="E128" s="213"/>
      <c r="F128" s="207" t="n">
        <f aca="false">E128/E$180</f>
        <v>0</v>
      </c>
      <c r="G128" s="205" t="n">
        <f aca="false">C128-E128</f>
        <v>0</v>
      </c>
      <c r="H128" s="125"/>
      <c r="I128" s="213"/>
      <c r="J128" s="207" t="n">
        <f aca="false">I128/I$180</f>
        <v>0</v>
      </c>
      <c r="K128" s="205" t="n">
        <f aca="false">C128-I128</f>
        <v>0</v>
      </c>
      <c r="L128" s="213"/>
      <c r="M128" s="212"/>
    </row>
    <row r="129" customFormat="false" ht="12.8" hidden="true" customHeight="false" outlineLevel="0" collapsed="false">
      <c r="A129" s="210" t="s">
        <v>164</v>
      </c>
      <c r="B129" s="213"/>
      <c r="C129" s="213"/>
      <c r="D129" s="125"/>
      <c r="E129" s="213"/>
      <c r="F129" s="207" t="n">
        <f aca="false">E129/E$180</f>
        <v>0</v>
      </c>
      <c r="G129" s="205" t="n">
        <f aca="false">C129-E129</f>
        <v>0</v>
      </c>
      <c r="H129" s="125"/>
      <c r="I129" s="213"/>
      <c r="J129" s="207" t="n">
        <f aca="false">I129/I$180</f>
        <v>0</v>
      </c>
      <c r="K129" s="205" t="n">
        <f aca="false">C129-I129</f>
        <v>0</v>
      </c>
      <c r="L129" s="213"/>
      <c r="M129" s="212"/>
    </row>
    <row r="130" customFormat="false" ht="12.8" hidden="true" customHeight="false" outlineLevel="0" collapsed="false">
      <c r="A130" s="208" t="s">
        <v>257</v>
      </c>
      <c r="B130" s="213" t="n">
        <f aca="false">SUM(B131:B132)</f>
        <v>0</v>
      </c>
      <c r="C130" s="213" t="n">
        <f aca="false">SUM(C131:C132)</f>
        <v>0</v>
      </c>
      <c r="D130" s="125" t="n">
        <f aca="false">SUM(D131:D132)</f>
        <v>0</v>
      </c>
      <c r="E130" s="213" t="n">
        <f aca="false">SUM(E131:E132)</f>
        <v>0</v>
      </c>
      <c r="F130" s="207" t="n">
        <f aca="false">E130/E$180</f>
        <v>0</v>
      </c>
      <c r="G130" s="205" t="n">
        <f aca="false">C130-E130</f>
        <v>0</v>
      </c>
      <c r="H130" s="125" t="n">
        <f aca="false">SUM(H131:H132)</f>
        <v>0</v>
      </c>
      <c r="I130" s="213" t="n">
        <f aca="false">SUM(I131:I132)</f>
        <v>0</v>
      </c>
      <c r="J130" s="207" t="n">
        <f aca="false">I130/I$180</f>
        <v>0</v>
      </c>
      <c r="K130" s="205" t="n">
        <f aca="false">C130-I130</f>
        <v>0</v>
      </c>
      <c r="L130" s="213" t="n">
        <f aca="false">SUM(L131:L132)</f>
        <v>0</v>
      </c>
      <c r="M130" s="212"/>
    </row>
    <row r="131" customFormat="false" ht="12.8" hidden="true" customHeight="false" outlineLevel="0" collapsed="false">
      <c r="A131" s="210" t="s">
        <v>258</v>
      </c>
      <c r="B131" s="213"/>
      <c r="C131" s="213"/>
      <c r="D131" s="125"/>
      <c r="E131" s="213"/>
      <c r="F131" s="207" t="n">
        <f aca="false">E131/E$180</f>
        <v>0</v>
      </c>
      <c r="G131" s="205" t="n">
        <f aca="false">C131-E131</f>
        <v>0</v>
      </c>
      <c r="H131" s="125"/>
      <c r="I131" s="213"/>
      <c r="J131" s="207" t="n">
        <f aca="false">I131/I$180</f>
        <v>0</v>
      </c>
      <c r="K131" s="205" t="n">
        <f aca="false">C131-I131</f>
        <v>0</v>
      </c>
      <c r="L131" s="213"/>
      <c r="M131" s="212"/>
    </row>
    <row r="132" customFormat="false" ht="12.8" hidden="true" customHeight="false" outlineLevel="0" collapsed="false">
      <c r="A132" s="210" t="s">
        <v>259</v>
      </c>
      <c r="B132" s="213"/>
      <c r="C132" s="213"/>
      <c r="D132" s="125"/>
      <c r="E132" s="213"/>
      <c r="F132" s="207" t="n">
        <f aca="false">E132/E$180</f>
        <v>0</v>
      </c>
      <c r="G132" s="205" t="n">
        <f aca="false">C132-E132</f>
        <v>0</v>
      </c>
      <c r="H132" s="125"/>
      <c r="I132" s="213"/>
      <c r="J132" s="207" t="n">
        <f aca="false">I132/I$180</f>
        <v>0</v>
      </c>
      <c r="K132" s="205" t="n">
        <f aca="false">C132-I132</f>
        <v>0</v>
      </c>
      <c r="L132" s="213"/>
      <c r="M132" s="212"/>
    </row>
    <row r="133" customFormat="false" ht="12.8" hidden="true" customHeight="false" outlineLevel="0" collapsed="false">
      <c r="A133" s="208" t="s">
        <v>260</v>
      </c>
      <c r="B133" s="213" t="n">
        <f aca="false">SUM(B134:B139)</f>
        <v>0</v>
      </c>
      <c r="C133" s="213" t="n">
        <f aca="false">SUM(C134:C139)</f>
        <v>0</v>
      </c>
      <c r="D133" s="125" t="n">
        <f aca="false">SUM(D134:D139)</f>
        <v>0</v>
      </c>
      <c r="E133" s="213" t="n">
        <f aca="false">SUM(E134:E139)</f>
        <v>0</v>
      </c>
      <c r="F133" s="207" t="n">
        <f aca="false">E133/E$180</f>
        <v>0</v>
      </c>
      <c r="G133" s="205" t="n">
        <f aca="false">C133-E133</f>
        <v>0</v>
      </c>
      <c r="H133" s="125" t="n">
        <f aca="false">SUM(H134:H139)</f>
        <v>0</v>
      </c>
      <c r="I133" s="213" t="n">
        <f aca="false">SUM(I134:I139)</f>
        <v>0</v>
      </c>
      <c r="J133" s="207" t="n">
        <f aca="false">I133/I$180</f>
        <v>0</v>
      </c>
      <c r="K133" s="205" t="n">
        <f aca="false">C133-I133</f>
        <v>0</v>
      </c>
      <c r="L133" s="213" t="n">
        <f aca="false">SUM(L134:L139)</f>
        <v>0</v>
      </c>
      <c r="M133" s="212"/>
    </row>
    <row r="134" customFormat="false" ht="12.8" hidden="true" customHeight="false" outlineLevel="0" collapsed="false">
      <c r="A134" s="210" t="s">
        <v>261</v>
      </c>
      <c r="B134" s="213"/>
      <c r="C134" s="213"/>
      <c r="D134" s="125"/>
      <c r="E134" s="213"/>
      <c r="F134" s="207" t="n">
        <f aca="false">E134/E$180</f>
        <v>0</v>
      </c>
      <c r="G134" s="205" t="n">
        <f aca="false">C134-E134</f>
        <v>0</v>
      </c>
      <c r="H134" s="125"/>
      <c r="I134" s="213"/>
      <c r="J134" s="207" t="n">
        <f aca="false">I134/I$180</f>
        <v>0</v>
      </c>
      <c r="K134" s="205" t="n">
        <f aca="false">C134-I134</f>
        <v>0</v>
      </c>
      <c r="L134" s="213"/>
      <c r="M134" s="212"/>
    </row>
    <row r="135" customFormat="false" ht="12.8" hidden="true" customHeight="false" outlineLevel="0" collapsed="false">
      <c r="A135" s="210" t="s">
        <v>262</v>
      </c>
      <c r="B135" s="213"/>
      <c r="C135" s="213"/>
      <c r="D135" s="125"/>
      <c r="E135" s="213"/>
      <c r="F135" s="207" t="n">
        <f aca="false">E135/E$180</f>
        <v>0</v>
      </c>
      <c r="G135" s="205" t="n">
        <f aca="false">C135-E135</f>
        <v>0</v>
      </c>
      <c r="H135" s="125"/>
      <c r="I135" s="213"/>
      <c r="J135" s="207" t="n">
        <f aca="false">I135/I$180</f>
        <v>0</v>
      </c>
      <c r="K135" s="205" t="n">
        <f aca="false">C135-I135</f>
        <v>0</v>
      </c>
      <c r="L135" s="213"/>
      <c r="M135" s="212"/>
    </row>
    <row r="136" customFormat="false" ht="12.8" hidden="true" customHeight="false" outlineLevel="0" collapsed="false">
      <c r="A136" s="210" t="s">
        <v>263</v>
      </c>
      <c r="B136" s="213"/>
      <c r="C136" s="213"/>
      <c r="D136" s="125"/>
      <c r="E136" s="213"/>
      <c r="F136" s="207" t="n">
        <f aca="false">E136/E$180</f>
        <v>0</v>
      </c>
      <c r="G136" s="205" t="n">
        <f aca="false">C136-E136</f>
        <v>0</v>
      </c>
      <c r="H136" s="125"/>
      <c r="I136" s="213"/>
      <c r="J136" s="207" t="n">
        <f aca="false">I136/I$180</f>
        <v>0</v>
      </c>
      <c r="K136" s="205" t="n">
        <f aca="false">C136-I136</f>
        <v>0</v>
      </c>
      <c r="L136" s="213"/>
      <c r="M136" s="212"/>
    </row>
    <row r="137" customFormat="false" ht="12.8" hidden="true" customHeight="false" outlineLevel="0" collapsed="false">
      <c r="A137" s="210" t="s">
        <v>264</v>
      </c>
      <c r="B137" s="213"/>
      <c r="C137" s="213"/>
      <c r="D137" s="125"/>
      <c r="E137" s="213"/>
      <c r="F137" s="207" t="n">
        <f aca="false">E137/E$180</f>
        <v>0</v>
      </c>
      <c r="G137" s="205" t="n">
        <f aca="false">C137-E137</f>
        <v>0</v>
      </c>
      <c r="H137" s="125"/>
      <c r="I137" s="213"/>
      <c r="J137" s="207" t="n">
        <f aca="false">I137/I$180</f>
        <v>0</v>
      </c>
      <c r="K137" s="205" t="n">
        <f aca="false">C137-I137</f>
        <v>0</v>
      </c>
      <c r="L137" s="213"/>
      <c r="M137" s="212"/>
    </row>
    <row r="138" customFormat="false" ht="12.8" hidden="true" customHeight="false" outlineLevel="0" collapsed="false">
      <c r="A138" s="210" t="s">
        <v>265</v>
      </c>
      <c r="B138" s="213"/>
      <c r="C138" s="213"/>
      <c r="D138" s="125"/>
      <c r="E138" s="213"/>
      <c r="F138" s="207" t="n">
        <f aca="false">E138/E$180</f>
        <v>0</v>
      </c>
      <c r="G138" s="205" t="n">
        <f aca="false">C138-E138</f>
        <v>0</v>
      </c>
      <c r="H138" s="125"/>
      <c r="I138" s="213"/>
      <c r="J138" s="207" t="n">
        <f aca="false">I138/I$180</f>
        <v>0</v>
      </c>
      <c r="K138" s="205" t="n">
        <f aca="false">C138-I138</f>
        <v>0</v>
      </c>
      <c r="L138" s="213"/>
      <c r="M138" s="212"/>
    </row>
    <row r="139" customFormat="false" ht="12.8" hidden="true" customHeight="false" outlineLevel="0" collapsed="false">
      <c r="A139" s="210" t="s">
        <v>164</v>
      </c>
      <c r="B139" s="213"/>
      <c r="C139" s="213"/>
      <c r="D139" s="125"/>
      <c r="E139" s="213"/>
      <c r="F139" s="207" t="n">
        <f aca="false">E139/E$180</f>
        <v>0</v>
      </c>
      <c r="G139" s="205" t="n">
        <f aca="false">C139-E139</f>
        <v>0</v>
      </c>
      <c r="H139" s="125"/>
      <c r="I139" s="213"/>
      <c r="J139" s="207" t="n">
        <f aca="false">I139/I$180</f>
        <v>0</v>
      </c>
      <c r="K139" s="205" t="n">
        <f aca="false">C139-I139</f>
        <v>0</v>
      </c>
      <c r="L139" s="213"/>
      <c r="M139" s="212"/>
    </row>
    <row r="140" customFormat="false" ht="12.8" hidden="true" customHeight="false" outlineLevel="0" collapsed="false">
      <c r="A140" s="208" t="s">
        <v>266</v>
      </c>
      <c r="B140" s="213" t="n">
        <f aca="false">SUM(B141:B146)</f>
        <v>0</v>
      </c>
      <c r="C140" s="213" t="n">
        <f aca="false">SUM(C141:C146)</f>
        <v>0</v>
      </c>
      <c r="D140" s="125" t="n">
        <f aca="false">SUM(D141:D146)</f>
        <v>0</v>
      </c>
      <c r="E140" s="213" t="n">
        <f aca="false">SUM(E141:E146)</f>
        <v>0</v>
      </c>
      <c r="F140" s="207" t="n">
        <f aca="false">E140/E$180</f>
        <v>0</v>
      </c>
      <c r="G140" s="205" t="n">
        <f aca="false">C140-E140</f>
        <v>0</v>
      </c>
      <c r="H140" s="125" t="n">
        <f aca="false">SUM(H141:H146)</f>
        <v>0</v>
      </c>
      <c r="I140" s="213" t="n">
        <f aca="false">SUM(I141:I146)</f>
        <v>0</v>
      </c>
      <c r="J140" s="207" t="n">
        <f aca="false">I140/I$180</f>
        <v>0</v>
      </c>
      <c r="K140" s="205" t="n">
        <f aca="false">C140-I140</f>
        <v>0</v>
      </c>
      <c r="L140" s="213" t="n">
        <f aca="false">SUM(L141:L146)</f>
        <v>0</v>
      </c>
      <c r="M140" s="212"/>
    </row>
    <row r="141" customFormat="false" ht="12.8" hidden="true" customHeight="false" outlineLevel="0" collapsed="false">
      <c r="A141" s="210" t="s">
        <v>267</v>
      </c>
      <c r="B141" s="213"/>
      <c r="C141" s="213"/>
      <c r="D141" s="125"/>
      <c r="E141" s="213"/>
      <c r="F141" s="207" t="n">
        <f aca="false">E141/E$180</f>
        <v>0</v>
      </c>
      <c r="G141" s="205" t="n">
        <f aca="false">C141-E141</f>
        <v>0</v>
      </c>
      <c r="H141" s="125"/>
      <c r="I141" s="213"/>
      <c r="J141" s="207" t="n">
        <f aca="false">I141/I$180</f>
        <v>0</v>
      </c>
      <c r="K141" s="205" t="n">
        <f aca="false">C141-I141</f>
        <v>0</v>
      </c>
      <c r="L141" s="213"/>
      <c r="M141" s="212"/>
    </row>
    <row r="142" customFormat="false" ht="12.8" hidden="true" customHeight="false" outlineLevel="0" collapsed="false">
      <c r="A142" s="210" t="s">
        <v>268</v>
      </c>
      <c r="B142" s="213"/>
      <c r="C142" s="213"/>
      <c r="D142" s="125"/>
      <c r="E142" s="213"/>
      <c r="F142" s="207" t="n">
        <f aca="false">E142/E$180</f>
        <v>0</v>
      </c>
      <c r="G142" s="205" t="n">
        <f aca="false">C142-E142</f>
        <v>0</v>
      </c>
      <c r="H142" s="125"/>
      <c r="I142" s="213"/>
      <c r="J142" s="207" t="n">
        <f aca="false">I142/I$180</f>
        <v>0</v>
      </c>
      <c r="K142" s="205" t="n">
        <f aca="false">C142-I142</f>
        <v>0</v>
      </c>
      <c r="L142" s="213"/>
      <c r="M142" s="212"/>
    </row>
    <row r="143" customFormat="false" ht="12.8" hidden="true" customHeight="false" outlineLevel="0" collapsed="false">
      <c r="A143" s="210" t="s">
        <v>269</v>
      </c>
      <c r="B143" s="213"/>
      <c r="C143" s="213"/>
      <c r="D143" s="125"/>
      <c r="E143" s="213"/>
      <c r="F143" s="207" t="n">
        <f aca="false">E143/E$180</f>
        <v>0</v>
      </c>
      <c r="G143" s="205" t="n">
        <f aca="false">C143-E143</f>
        <v>0</v>
      </c>
      <c r="H143" s="125"/>
      <c r="I143" s="213"/>
      <c r="J143" s="207" t="n">
        <f aca="false">I143/I$180</f>
        <v>0</v>
      </c>
      <c r="K143" s="205" t="n">
        <f aca="false">C143-I143</f>
        <v>0</v>
      </c>
      <c r="L143" s="213"/>
      <c r="M143" s="212"/>
    </row>
    <row r="144" customFormat="false" ht="12.8" hidden="true" customHeight="false" outlineLevel="0" collapsed="false">
      <c r="A144" s="210" t="s">
        <v>270</v>
      </c>
      <c r="B144" s="213"/>
      <c r="C144" s="213"/>
      <c r="D144" s="125"/>
      <c r="E144" s="213"/>
      <c r="F144" s="207" t="n">
        <f aca="false">E144/E$180</f>
        <v>0</v>
      </c>
      <c r="G144" s="205" t="n">
        <f aca="false">C144-E144</f>
        <v>0</v>
      </c>
      <c r="H144" s="125"/>
      <c r="I144" s="213"/>
      <c r="J144" s="207" t="n">
        <f aca="false">I144/I$180</f>
        <v>0</v>
      </c>
      <c r="K144" s="205" t="n">
        <f aca="false">C144-I144</f>
        <v>0</v>
      </c>
      <c r="L144" s="213"/>
      <c r="M144" s="212"/>
    </row>
    <row r="145" customFormat="false" ht="12.8" hidden="true" customHeight="false" outlineLevel="0" collapsed="false">
      <c r="A145" s="210" t="s">
        <v>271</v>
      </c>
      <c r="B145" s="213"/>
      <c r="C145" s="213"/>
      <c r="D145" s="125"/>
      <c r="E145" s="213"/>
      <c r="F145" s="207" t="n">
        <f aca="false">E145/E$180</f>
        <v>0</v>
      </c>
      <c r="G145" s="205" t="n">
        <f aca="false">C145-E145</f>
        <v>0</v>
      </c>
      <c r="H145" s="125"/>
      <c r="I145" s="213"/>
      <c r="J145" s="207" t="n">
        <f aca="false">I145/I$180</f>
        <v>0</v>
      </c>
      <c r="K145" s="205" t="n">
        <f aca="false">C145-I145</f>
        <v>0</v>
      </c>
      <c r="L145" s="213"/>
      <c r="M145" s="212"/>
    </row>
    <row r="146" customFormat="false" ht="12.8" hidden="true" customHeight="false" outlineLevel="0" collapsed="false">
      <c r="A146" s="210" t="s">
        <v>164</v>
      </c>
      <c r="B146" s="213"/>
      <c r="C146" s="213"/>
      <c r="D146" s="125"/>
      <c r="E146" s="213"/>
      <c r="F146" s="207" t="n">
        <f aca="false">E146/E$180</f>
        <v>0</v>
      </c>
      <c r="G146" s="205" t="n">
        <f aca="false">C146-E146</f>
        <v>0</v>
      </c>
      <c r="H146" s="125"/>
      <c r="I146" s="213"/>
      <c r="J146" s="207" t="n">
        <f aca="false">I146/I$180</f>
        <v>0</v>
      </c>
      <c r="K146" s="205" t="n">
        <f aca="false">C146-I146</f>
        <v>0</v>
      </c>
      <c r="L146" s="213"/>
      <c r="M146" s="212"/>
    </row>
    <row r="147" customFormat="false" ht="12.8" hidden="true" customHeight="false" outlineLevel="0" collapsed="false">
      <c r="A147" s="208" t="s">
        <v>272</v>
      </c>
      <c r="B147" s="213" t="n">
        <f aca="false">SUM(B148:B150)</f>
        <v>0</v>
      </c>
      <c r="C147" s="213" t="n">
        <f aca="false">SUM(C148:C150)</f>
        <v>0</v>
      </c>
      <c r="D147" s="125" t="n">
        <f aca="false">SUM(D148:D150)</f>
        <v>0</v>
      </c>
      <c r="E147" s="213" t="n">
        <f aca="false">SUM(E148:E150)</f>
        <v>0</v>
      </c>
      <c r="F147" s="207" t="n">
        <f aca="false">E147/E$180</f>
        <v>0</v>
      </c>
      <c r="G147" s="205" t="n">
        <f aca="false">C147-E147</f>
        <v>0</v>
      </c>
      <c r="H147" s="125" t="n">
        <f aca="false">SUM(H148:H150)</f>
        <v>0</v>
      </c>
      <c r="I147" s="213" t="n">
        <f aca="false">SUM(I148:I150)</f>
        <v>0</v>
      </c>
      <c r="J147" s="207" t="n">
        <f aca="false">I147/I$180</f>
        <v>0</v>
      </c>
      <c r="K147" s="205" t="n">
        <f aca="false">C147-I147</f>
        <v>0</v>
      </c>
      <c r="L147" s="213" t="n">
        <f aca="false">SUM(L148:L150)</f>
        <v>0</v>
      </c>
      <c r="M147" s="212"/>
    </row>
    <row r="148" customFormat="false" ht="12.8" hidden="true" customHeight="false" outlineLevel="0" collapsed="false">
      <c r="A148" s="210" t="s">
        <v>273</v>
      </c>
      <c r="B148" s="213"/>
      <c r="C148" s="213"/>
      <c r="D148" s="125"/>
      <c r="E148" s="213"/>
      <c r="F148" s="207" t="n">
        <f aca="false">E148/E$180</f>
        <v>0</v>
      </c>
      <c r="G148" s="205" t="n">
        <f aca="false">C148-E148</f>
        <v>0</v>
      </c>
      <c r="H148" s="125"/>
      <c r="I148" s="213"/>
      <c r="J148" s="207" t="n">
        <f aca="false">I148/I$180</f>
        <v>0</v>
      </c>
      <c r="K148" s="205" t="n">
        <f aca="false">C148-I148</f>
        <v>0</v>
      </c>
      <c r="L148" s="213"/>
      <c r="M148" s="212"/>
    </row>
    <row r="149" customFormat="false" ht="12.8" hidden="true" customHeight="false" outlineLevel="0" collapsed="false">
      <c r="A149" s="210" t="s">
        <v>274</v>
      </c>
      <c r="B149" s="213"/>
      <c r="C149" s="213"/>
      <c r="D149" s="125"/>
      <c r="E149" s="213"/>
      <c r="F149" s="207" t="n">
        <f aca="false">E149/E$180</f>
        <v>0</v>
      </c>
      <c r="G149" s="205" t="n">
        <f aca="false">C149-E149</f>
        <v>0</v>
      </c>
      <c r="H149" s="125"/>
      <c r="I149" s="213"/>
      <c r="J149" s="207" t="n">
        <f aca="false">I149/I$180</f>
        <v>0</v>
      </c>
      <c r="K149" s="205" t="n">
        <f aca="false">C149-I149</f>
        <v>0</v>
      </c>
      <c r="L149" s="213"/>
      <c r="M149" s="212"/>
    </row>
    <row r="150" customFormat="false" ht="12.8" hidden="true" customHeight="false" outlineLevel="0" collapsed="false">
      <c r="A150" s="210" t="s">
        <v>164</v>
      </c>
      <c r="B150" s="213"/>
      <c r="C150" s="213"/>
      <c r="D150" s="125"/>
      <c r="E150" s="213"/>
      <c r="F150" s="207" t="n">
        <f aca="false">E150/E$180</f>
        <v>0</v>
      </c>
      <c r="G150" s="205" t="n">
        <f aca="false">C150-E150</f>
        <v>0</v>
      </c>
      <c r="H150" s="125"/>
      <c r="I150" s="213"/>
      <c r="J150" s="207" t="n">
        <f aca="false">I150/I$180</f>
        <v>0</v>
      </c>
      <c r="K150" s="205" t="n">
        <f aca="false">C150-I150</f>
        <v>0</v>
      </c>
      <c r="L150" s="213"/>
      <c r="M150" s="212"/>
    </row>
    <row r="151" customFormat="false" ht="12.8" hidden="true" customHeight="false" outlineLevel="0" collapsed="false">
      <c r="A151" s="208" t="s">
        <v>275</v>
      </c>
      <c r="B151" s="213" t="n">
        <f aca="false">SUM(B152:B156)</f>
        <v>0</v>
      </c>
      <c r="C151" s="213" t="n">
        <f aca="false">SUM(C152:C156)</f>
        <v>0</v>
      </c>
      <c r="D151" s="125" t="n">
        <f aca="false">SUM(D152:D156)</f>
        <v>0</v>
      </c>
      <c r="E151" s="213" t="n">
        <f aca="false">SUM(E152:E156)</f>
        <v>0</v>
      </c>
      <c r="F151" s="207" t="n">
        <f aca="false">E151/E$180</f>
        <v>0</v>
      </c>
      <c r="G151" s="205" t="n">
        <f aca="false">C151-E151</f>
        <v>0</v>
      </c>
      <c r="H151" s="125" t="n">
        <f aca="false">SUM(H152:H156)</f>
        <v>0</v>
      </c>
      <c r="I151" s="213" t="n">
        <f aca="false">SUM(I152:I156)</f>
        <v>0</v>
      </c>
      <c r="J151" s="207" t="n">
        <f aca="false">I151/I$180</f>
        <v>0</v>
      </c>
      <c r="K151" s="205" t="n">
        <f aca="false">C151-I151</f>
        <v>0</v>
      </c>
      <c r="L151" s="213" t="n">
        <f aca="false">SUM(L152:L156)</f>
        <v>0</v>
      </c>
      <c r="M151" s="212"/>
    </row>
    <row r="152" customFormat="false" ht="12.8" hidden="true" customHeight="false" outlineLevel="0" collapsed="false">
      <c r="A152" s="210" t="s">
        <v>276</v>
      </c>
      <c r="B152" s="213"/>
      <c r="C152" s="213"/>
      <c r="D152" s="125"/>
      <c r="E152" s="213"/>
      <c r="F152" s="207" t="n">
        <f aca="false">E152/E$180</f>
        <v>0</v>
      </c>
      <c r="G152" s="205" t="n">
        <f aca="false">C152-E152</f>
        <v>0</v>
      </c>
      <c r="H152" s="125"/>
      <c r="I152" s="213"/>
      <c r="J152" s="207" t="n">
        <f aca="false">I152/I$180</f>
        <v>0</v>
      </c>
      <c r="K152" s="205" t="n">
        <f aca="false">C152-I152</f>
        <v>0</v>
      </c>
      <c r="L152" s="213"/>
      <c r="M152" s="212"/>
    </row>
    <row r="153" customFormat="false" ht="12.8" hidden="true" customHeight="false" outlineLevel="0" collapsed="false">
      <c r="A153" s="210" t="s">
        <v>277</v>
      </c>
      <c r="B153" s="213"/>
      <c r="C153" s="213"/>
      <c r="D153" s="125"/>
      <c r="E153" s="213"/>
      <c r="F153" s="207" t="n">
        <f aca="false">E153/E$180</f>
        <v>0</v>
      </c>
      <c r="G153" s="205" t="n">
        <f aca="false">C153-E153</f>
        <v>0</v>
      </c>
      <c r="H153" s="125"/>
      <c r="I153" s="213"/>
      <c r="J153" s="207" t="n">
        <f aca="false">I153/I$180</f>
        <v>0</v>
      </c>
      <c r="K153" s="205" t="n">
        <f aca="false">C153-I153</f>
        <v>0</v>
      </c>
      <c r="L153" s="213"/>
      <c r="M153" s="212"/>
    </row>
    <row r="154" customFormat="false" ht="12.8" hidden="true" customHeight="false" outlineLevel="0" collapsed="false">
      <c r="A154" s="210" t="s">
        <v>278</v>
      </c>
      <c r="B154" s="213"/>
      <c r="C154" s="213"/>
      <c r="D154" s="125"/>
      <c r="E154" s="213"/>
      <c r="F154" s="207" t="n">
        <f aca="false">E154/E$180</f>
        <v>0</v>
      </c>
      <c r="G154" s="205" t="n">
        <f aca="false">C154-E154</f>
        <v>0</v>
      </c>
      <c r="H154" s="125"/>
      <c r="I154" s="213"/>
      <c r="J154" s="207" t="n">
        <f aca="false">I154/I$180</f>
        <v>0</v>
      </c>
      <c r="K154" s="205" t="n">
        <f aca="false">C154-I154</f>
        <v>0</v>
      </c>
      <c r="L154" s="213"/>
      <c r="M154" s="212"/>
    </row>
    <row r="155" customFormat="false" ht="12.8" hidden="true" customHeight="false" outlineLevel="0" collapsed="false">
      <c r="A155" s="210" t="s">
        <v>279</v>
      </c>
      <c r="B155" s="213"/>
      <c r="C155" s="213"/>
      <c r="D155" s="125"/>
      <c r="E155" s="213"/>
      <c r="F155" s="207" t="n">
        <f aca="false">E155/E$180</f>
        <v>0</v>
      </c>
      <c r="G155" s="205" t="n">
        <f aca="false">C155-E155</f>
        <v>0</v>
      </c>
      <c r="H155" s="125"/>
      <c r="I155" s="213"/>
      <c r="J155" s="207" t="n">
        <f aca="false">I155/I$180</f>
        <v>0</v>
      </c>
      <c r="K155" s="205" t="n">
        <f aca="false">C155-I155</f>
        <v>0</v>
      </c>
      <c r="L155" s="213"/>
      <c r="M155" s="212"/>
    </row>
    <row r="156" customFormat="false" ht="12.8" hidden="true" customHeight="false" outlineLevel="0" collapsed="false">
      <c r="A156" s="210" t="s">
        <v>164</v>
      </c>
      <c r="B156" s="213"/>
      <c r="C156" s="213"/>
      <c r="D156" s="125"/>
      <c r="E156" s="213"/>
      <c r="F156" s="207" t="n">
        <f aca="false">E156/E$180</f>
        <v>0</v>
      </c>
      <c r="G156" s="205" t="n">
        <f aca="false">C156-E156</f>
        <v>0</v>
      </c>
      <c r="H156" s="125"/>
      <c r="I156" s="213"/>
      <c r="J156" s="207" t="n">
        <f aca="false">I156/I$180</f>
        <v>0</v>
      </c>
      <c r="K156" s="205" t="n">
        <f aca="false">C156-I156</f>
        <v>0</v>
      </c>
      <c r="L156" s="213"/>
      <c r="M156" s="212"/>
    </row>
    <row r="157" customFormat="false" ht="12.8" hidden="true" customHeight="false" outlineLevel="0" collapsed="false">
      <c r="A157" s="208" t="s">
        <v>280</v>
      </c>
      <c r="B157" s="213" t="n">
        <f aca="false">SUM(B158:B163)</f>
        <v>0</v>
      </c>
      <c r="C157" s="213" t="n">
        <f aca="false">SUM(C158:C163)</f>
        <v>0</v>
      </c>
      <c r="D157" s="125" t="n">
        <f aca="false">SUM(D158:D163)</f>
        <v>0</v>
      </c>
      <c r="E157" s="213" t="n">
        <f aca="false">SUM(E158:E163)</f>
        <v>0</v>
      </c>
      <c r="F157" s="207" t="n">
        <f aca="false">E157/E$180</f>
        <v>0</v>
      </c>
      <c r="G157" s="205" t="n">
        <f aca="false">C157-E157</f>
        <v>0</v>
      </c>
      <c r="H157" s="125" t="n">
        <f aca="false">SUM(H158:H163)</f>
        <v>0</v>
      </c>
      <c r="I157" s="213" t="n">
        <f aca="false">SUM(I158:I163)</f>
        <v>0</v>
      </c>
      <c r="J157" s="207" t="n">
        <f aca="false">I157/I$180</f>
        <v>0</v>
      </c>
      <c r="K157" s="205" t="n">
        <f aca="false">C157-I157</f>
        <v>0</v>
      </c>
      <c r="L157" s="213" t="n">
        <f aca="false">SUM(L158:L163)</f>
        <v>0</v>
      </c>
      <c r="M157" s="212"/>
    </row>
    <row r="158" customFormat="false" ht="12.8" hidden="true" customHeight="false" outlineLevel="0" collapsed="false">
      <c r="A158" s="210" t="s">
        <v>281</v>
      </c>
      <c r="B158" s="213"/>
      <c r="C158" s="213"/>
      <c r="D158" s="125"/>
      <c r="E158" s="213"/>
      <c r="F158" s="207" t="n">
        <f aca="false">E158/E$180</f>
        <v>0</v>
      </c>
      <c r="G158" s="205" t="n">
        <f aca="false">C158-E158</f>
        <v>0</v>
      </c>
      <c r="H158" s="125"/>
      <c r="I158" s="213"/>
      <c r="J158" s="207" t="n">
        <f aca="false">I158/I$180</f>
        <v>0</v>
      </c>
      <c r="K158" s="205" t="n">
        <f aca="false">C158-I158</f>
        <v>0</v>
      </c>
      <c r="L158" s="213"/>
      <c r="M158" s="212"/>
    </row>
    <row r="159" customFormat="false" ht="12.8" hidden="true" customHeight="false" outlineLevel="0" collapsed="false">
      <c r="A159" s="210" t="s">
        <v>282</v>
      </c>
      <c r="B159" s="213"/>
      <c r="C159" s="213"/>
      <c r="D159" s="125"/>
      <c r="E159" s="213"/>
      <c r="F159" s="207" t="n">
        <f aca="false">E159/E$180</f>
        <v>0</v>
      </c>
      <c r="G159" s="205" t="n">
        <f aca="false">C159-E159</f>
        <v>0</v>
      </c>
      <c r="H159" s="125"/>
      <c r="I159" s="213"/>
      <c r="J159" s="207" t="n">
        <f aca="false">I159/I$180</f>
        <v>0</v>
      </c>
      <c r="K159" s="205" t="n">
        <f aca="false">C159-I159</f>
        <v>0</v>
      </c>
      <c r="L159" s="213"/>
      <c r="M159" s="212"/>
    </row>
    <row r="160" customFormat="false" ht="12.8" hidden="true" customHeight="false" outlineLevel="0" collapsed="false">
      <c r="A160" s="210" t="s">
        <v>283</v>
      </c>
      <c r="B160" s="213"/>
      <c r="C160" s="213"/>
      <c r="D160" s="125"/>
      <c r="E160" s="213"/>
      <c r="F160" s="207" t="n">
        <f aca="false">E160/E$180</f>
        <v>0</v>
      </c>
      <c r="G160" s="205" t="n">
        <f aca="false">C160-E160</f>
        <v>0</v>
      </c>
      <c r="H160" s="125"/>
      <c r="I160" s="213"/>
      <c r="J160" s="207" t="n">
        <f aca="false">I160/I$180</f>
        <v>0</v>
      </c>
      <c r="K160" s="205" t="n">
        <f aca="false">C160-I160</f>
        <v>0</v>
      </c>
      <c r="L160" s="213"/>
      <c r="M160" s="212"/>
    </row>
    <row r="161" customFormat="false" ht="12.8" hidden="true" customHeight="false" outlineLevel="0" collapsed="false">
      <c r="A161" s="210" t="s">
        <v>284</v>
      </c>
      <c r="B161" s="213"/>
      <c r="C161" s="213"/>
      <c r="D161" s="125"/>
      <c r="E161" s="213"/>
      <c r="F161" s="207" t="n">
        <f aca="false">E161/E$180</f>
        <v>0</v>
      </c>
      <c r="G161" s="205" t="n">
        <f aca="false">C161-E161</f>
        <v>0</v>
      </c>
      <c r="H161" s="125"/>
      <c r="I161" s="213"/>
      <c r="J161" s="207" t="n">
        <f aca="false">I161/I$180</f>
        <v>0</v>
      </c>
      <c r="K161" s="205" t="n">
        <f aca="false">C161-I161</f>
        <v>0</v>
      </c>
      <c r="L161" s="213"/>
      <c r="M161" s="212"/>
    </row>
    <row r="162" customFormat="false" ht="12.8" hidden="true" customHeight="false" outlineLevel="0" collapsed="false">
      <c r="A162" s="210" t="s">
        <v>285</v>
      </c>
      <c r="B162" s="213"/>
      <c r="C162" s="213"/>
      <c r="D162" s="125"/>
      <c r="E162" s="213"/>
      <c r="F162" s="207" t="n">
        <f aca="false">E162/E$180</f>
        <v>0</v>
      </c>
      <c r="G162" s="205" t="n">
        <f aca="false">C162-E162</f>
        <v>0</v>
      </c>
      <c r="H162" s="125"/>
      <c r="I162" s="213"/>
      <c r="J162" s="207" t="n">
        <f aca="false">I162/I$180</f>
        <v>0</v>
      </c>
      <c r="K162" s="205" t="n">
        <f aca="false">C162-I162</f>
        <v>0</v>
      </c>
      <c r="L162" s="213"/>
      <c r="M162" s="212"/>
    </row>
    <row r="163" customFormat="false" ht="12.8" hidden="true" customHeight="false" outlineLevel="0" collapsed="false">
      <c r="A163" s="210" t="s">
        <v>164</v>
      </c>
      <c r="B163" s="213"/>
      <c r="C163" s="213"/>
      <c r="D163" s="125"/>
      <c r="E163" s="213"/>
      <c r="F163" s="207" t="n">
        <f aca="false">E163/E$180</f>
        <v>0</v>
      </c>
      <c r="G163" s="205" t="n">
        <f aca="false">C163-E163</f>
        <v>0</v>
      </c>
      <c r="H163" s="125"/>
      <c r="I163" s="213"/>
      <c r="J163" s="207" t="n">
        <f aca="false">I163/I$180</f>
        <v>0</v>
      </c>
      <c r="K163" s="205" t="n">
        <f aca="false">C163-I163</f>
        <v>0</v>
      </c>
      <c r="L163" s="213"/>
      <c r="M163" s="212"/>
    </row>
    <row r="164" customFormat="false" ht="12.8" hidden="true" customHeight="false" outlineLevel="0" collapsed="false">
      <c r="A164" s="208" t="s">
        <v>286</v>
      </c>
      <c r="B164" s="213" t="n">
        <f aca="false">SUM(B165:B168)</f>
        <v>0</v>
      </c>
      <c r="C164" s="213" t="n">
        <f aca="false">SUM(C165:C168)</f>
        <v>0</v>
      </c>
      <c r="D164" s="125" t="n">
        <f aca="false">SUM(D165:D168)</f>
        <v>0</v>
      </c>
      <c r="E164" s="213" t="n">
        <f aca="false">SUM(E165:E168)</f>
        <v>0</v>
      </c>
      <c r="F164" s="207" t="n">
        <f aca="false">E164/E$180</f>
        <v>0</v>
      </c>
      <c r="G164" s="205" t="n">
        <f aca="false">C164-E164</f>
        <v>0</v>
      </c>
      <c r="H164" s="125" t="n">
        <f aca="false">SUM(H165:H168)</f>
        <v>0</v>
      </c>
      <c r="I164" s="213" t="n">
        <f aca="false">SUM(I165:I168)</f>
        <v>0</v>
      </c>
      <c r="J164" s="207" t="n">
        <f aca="false">I164/I$180</f>
        <v>0</v>
      </c>
      <c r="K164" s="205" t="n">
        <f aca="false">C164-I164</f>
        <v>0</v>
      </c>
      <c r="L164" s="213" t="n">
        <f aca="false">SUM(L165:L168)</f>
        <v>0</v>
      </c>
      <c r="M164" s="212"/>
    </row>
    <row r="165" customFormat="false" ht="12.8" hidden="true" customHeight="false" outlineLevel="0" collapsed="false">
      <c r="A165" s="210" t="s">
        <v>287</v>
      </c>
      <c r="B165" s="213"/>
      <c r="C165" s="213"/>
      <c r="D165" s="125"/>
      <c r="E165" s="213"/>
      <c r="F165" s="207" t="n">
        <f aca="false">E165/E$180</f>
        <v>0</v>
      </c>
      <c r="G165" s="205" t="n">
        <f aca="false">C165-E165</f>
        <v>0</v>
      </c>
      <c r="H165" s="125"/>
      <c r="I165" s="213"/>
      <c r="J165" s="207" t="n">
        <f aca="false">I165/I$180</f>
        <v>0</v>
      </c>
      <c r="K165" s="205" t="n">
        <f aca="false">C165-I165</f>
        <v>0</v>
      </c>
      <c r="L165" s="213"/>
      <c r="M165" s="212"/>
    </row>
    <row r="166" customFormat="false" ht="12.8" hidden="true" customHeight="false" outlineLevel="0" collapsed="false">
      <c r="A166" s="210" t="s">
        <v>288</v>
      </c>
      <c r="B166" s="213"/>
      <c r="C166" s="213"/>
      <c r="D166" s="125"/>
      <c r="E166" s="213"/>
      <c r="F166" s="207" t="n">
        <f aca="false">E166/E$180</f>
        <v>0</v>
      </c>
      <c r="G166" s="205" t="n">
        <f aca="false">C166-E166</f>
        <v>0</v>
      </c>
      <c r="H166" s="125"/>
      <c r="I166" s="213"/>
      <c r="J166" s="207" t="n">
        <f aca="false">I166/I$180</f>
        <v>0</v>
      </c>
      <c r="K166" s="205" t="n">
        <f aca="false">C166-I166</f>
        <v>0</v>
      </c>
      <c r="L166" s="213"/>
      <c r="M166" s="212"/>
    </row>
    <row r="167" customFormat="false" ht="12.8" hidden="true" customHeight="false" outlineLevel="0" collapsed="false">
      <c r="A167" s="210" t="s">
        <v>289</v>
      </c>
      <c r="B167" s="213"/>
      <c r="C167" s="213"/>
      <c r="D167" s="125"/>
      <c r="E167" s="213"/>
      <c r="F167" s="207" t="n">
        <f aca="false">E167/E$180</f>
        <v>0</v>
      </c>
      <c r="G167" s="205" t="n">
        <f aca="false">C167-E167</f>
        <v>0</v>
      </c>
      <c r="H167" s="125"/>
      <c r="I167" s="213"/>
      <c r="J167" s="207" t="n">
        <f aca="false">I167/I$180</f>
        <v>0</v>
      </c>
      <c r="K167" s="205" t="n">
        <f aca="false">C167-I167</f>
        <v>0</v>
      </c>
      <c r="L167" s="213"/>
      <c r="M167" s="212"/>
    </row>
    <row r="168" customFormat="false" ht="12.8" hidden="true" customHeight="false" outlineLevel="0" collapsed="false">
      <c r="A168" s="210" t="s">
        <v>164</v>
      </c>
      <c r="B168" s="213"/>
      <c r="C168" s="213"/>
      <c r="D168" s="125"/>
      <c r="E168" s="213"/>
      <c r="F168" s="207" t="n">
        <f aca="false">E168/E$180</f>
        <v>0</v>
      </c>
      <c r="G168" s="205" t="n">
        <f aca="false">C168-E168</f>
        <v>0</v>
      </c>
      <c r="H168" s="125"/>
      <c r="I168" s="213"/>
      <c r="J168" s="207" t="n">
        <f aca="false">I168/I$180</f>
        <v>0</v>
      </c>
      <c r="K168" s="205" t="n">
        <f aca="false">C168-I168</f>
        <v>0</v>
      </c>
      <c r="L168" s="213"/>
      <c r="M168" s="212"/>
    </row>
    <row r="169" customFormat="false" ht="12.8" hidden="false" customHeight="false" outlineLevel="0" collapsed="false">
      <c r="A169" s="208" t="s">
        <v>290</v>
      </c>
      <c r="B169" s="213" t="n">
        <f aca="false">SUM(B170:B177)</f>
        <v>180000</v>
      </c>
      <c r="C169" s="213" t="n">
        <f aca="false">SUM(C170:C177)</f>
        <v>180000</v>
      </c>
      <c r="D169" s="125" t="n">
        <f aca="false">SUM(D170:D177)</f>
        <v>0</v>
      </c>
      <c r="E169" s="213" t="n">
        <f aca="false">SUM(E170:E177)</f>
        <v>130000</v>
      </c>
      <c r="F169" s="207" t="n">
        <f aca="false">E169/E$180</f>
        <v>0.000320428839969123</v>
      </c>
      <c r="G169" s="205" t="n">
        <f aca="false">C169-E169</f>
        <v>50000</v>
      </c>
      <c r="H169" s="125" t="n">
        <f aca="false">SUM(H170:H177)</f>
        <v>8813.48</v>
      </c>
      <c r="I169" s="213" t="n">
        <f aca="false">SUM(I170:I177)</f>
        <v>40659.89</v>
      </c>
      <c r="J169" s="207" t="n">
        <f aca="false">I169/I$180</f>
        <v>0.000103895367790776</v>
      </c>
      <c r="K169" s="205" t="n">
        <f aca="false">C169-I169</f>
        <v>139340.11</v>
      </c>
      <c r="L169" s="213" t="n">
        <f aca="false">SUM(L170:L177)</f>
        <v>89340.11</v>
      </c>
      <c r="M169" s="212"/>
    </row>
    <row r="170" customFormat="false" ht="12.8" hidden="true" customHeight="false" outlineLevel="0" collapsed="false">
      <c r="A170" s="210" t="s">
        <v>291</v>
      </c>
      <c r="B170" s="213"/>
      <c r="C170" s="213"/>
      <c r="D170" s="125"/>
      <c r="E170" s="213"/>
      <c r="F170" s="207" t="n">
        <f aca="false">E170/E$180</f>
        <v>0</v>
      </c>
      <c r="G170" s="205" t="n">
        <f aca="false">C170-E170</f>
        <v>0</v>
      </c>
      <c r="H170" s="125"/>
      <c r="I170" s="213"/>
      <c r="J170" s="207" t="n">
        <f aca="false">I170/I$180</f>
        <v>0</v>
      </c>
      <c r="K170" s="205" t="n">
        <f aca="false">C170-I170</f>
        <v>0</v>
      </c>
      <c r="L170" s="213"/>
      <c r="M170" s="212"/>
    </row>
    <row r="171" customFormat="false" ht="12.8" hidden="true" customHeight="false" outlineLevel="0" collapsed="false">
      <c r="A171" s="210" t="s">
        <v>292</v>
      </c>
      <c r="B171" s="213"/>
      <c r="C171" s="213"/>
      <c r="D171" s="125"/>
      <c r="E171" s="213"/>
      <c r="F171" s="207" t="n">
        <f aca="false">E171/E$180</f>
        <v>0</v>
      </c>
      <c r="G171" s="205" t="n">
        <f aca="false">C171-E171</f>
        <v>0</v>
      </c>
      <c r="H171" s="125"/>
      <c r="I171" s="213"/>
      <c r="J171" s="207" t="n">
        <f aca="false">I171/I$180</f>
        <v>0</v>
      </c>
      <c r="K171" s="205" t="n">
        <f aca="false">C171-I171</f>
        <v>0</v>
      </c>
      <c r="L171" s="213"/>
      <c r="M171" s="212"/>
    </row>
    <row r="172" customFormat="false" ht="12.8" hidden="true" customHeight="false" outlineLevel="0" collapsed="false">
      <c r="A172" s="210" t="s">
        <v>293</v>
      </c>
      <c r="B172" s="213"/>
      <c r="C172" s="213"/>
      <c r="D172" s="125"/>
      <c r="E172" s="213"/>
      <c r="F172" s="207" t="n">
        <f aca="false">E172/E$180</f>
        <v>0</v>
      </c>
      <c r="G172" s="205" t="n">
        <f aca="false">C172-E172</f>
        <v>0</v>
      </c>
      <c r="H172" s="125"/>
      <c r="I172" s="213"/>
      <c r="J172" s="207" t="n">
        <f aca="false">I172/I$180</f>
        <v>0</v>
      </c>
      <c r="K172" s="205" t="n">
        <f aca="false">C172-I172</f>
        <v>0</v>
      </c>
      <c r="L172" s="213"/>
      <c r="M172" s="212"/>
    </row>
    <row r="173" customFormat="false" ht="12.8" hidden="true" customHeight="false" outlineLevel="0" collapsed="false">
      <c r="A173" s="210" t="s">
        <v>294</v>
      </c>
      <c r="B173" s="213"/>
      <c r="C173" s="213"/>
      <c r="D173" s="125"/>
      <c r="E173" s="213"/>
      <c r="F173" s="207" t="n">
        <f aca="false">E173/E$180</f>
        <v>0</v>
      </c>
      <c r="G173" s="205" t="n">
        <f aca="false">C173-E173</f>
        <v>0</v>
      </c>
      <c r="H173" s="125"/>
      <c r="I173" s="213"/>
      <c r="J173" s="207" t="n">
        <f aca="false">I173/I$180</f>
        <v>0</v>
      </c>
      <c r="K173" s="205" t="n">
        <f aca="false">C173-I173</f>
        <v>0</v>
      </c>
      <c r="L173" s="213"/>
      <c r="M173" s="212"/>
    </row>
    <row r="174" customFormat="false" ht="12.8" hidden="true" customHeight="false" outlineLevel="0" collapsed="false">
      <c r="A174" s="210" t="s">
        <v>295</v>
      </c>
      <c r="B174" s="213"/>
      <c r="C174" s="213"/>
      <c r="D174" s="125"/>
      <c r="E174" s="213"/>
      <c r="F174" s="207" t="n">
        <f aca="false">E174/E$180</f>
        <v>0</v>
      </c>
      <c r="G174" s="205" t="n">
        <f aca="false">C174-E174</f>
        <v>0</v>
      </c>
      <c r="H174" s="125"/>
      <c r="I174" s="213"/>
      <c r="J174" s="207" t="n">
        <f aca="false">I174/I$180</f>
        <v>0</v>
      </c>
      <c r="K174" s="205" t="n">
        <f aca="false">C174-I174</f>
        <v>0</v>
      </c>
      <c r="L174" s="213"/>
      <c r="M174" s="212"/>
    </row>
    <row r="175" customFormat="false" ht="12.8" hidden="false" customHeight="false" outlineLevel="0" collapsed="false">
      <c r="A175" s="210" t="s">
        <v>296</v>
      </c>
      <c r="B175" s="213" t="n">
        <v>180000</v>
      </c>
      <c r="C175" s="213" t="n">
        <v>180000</v>
      </c>
      <c r="D175" s="125" t="n">
        <v>0</v>
      </c>
      <c r="E175" s="213" t="n">
        <v>130000</v>
      </c>
      <c r="F175" s="207" t="n">
        <f aca="false">E175/E$180</f>
        <v>0.000320428839969123</v>
      </c>
      <c r="G175" s="205" t="n">
        <f aca="false">C175-E175</f>
        <v>50000</v>
      </c>
      <c r="H175" s="125" t="n">
        <v>8813.48</v>
      </c>
      <c r="I175" s="126" t="n">
        <v>40659.89</v>
      </c>
      <c r="J175" s="207" t="n">
        <f aca="false">I175/I$180</f>
        <v>0.000103895367790776</v>
      </c>
      <c r="K175" s="205" t="n">
        <f aca="false">C175-I175</f>
        <v>139340.11</v>
      </c>
      <c r="L175" s="213" t="n">
        <f aca="false">E175-I175</f>
        <v>89340.11</v>
      </c>
      <c r="M175" s="212"/>
    </row>
    <row r="176" customFormat="false" ht="12.8" hidden="true" customHeight="false" outlineLevel="0" collapsed="false">
      <c r="A176" s="210" t="s">
        <v>297</v>
      </c>
      <c r="B176" s="213"/>
      <c r="C176" s="213"/>
      <c r="D176" s="125"/>
      <c r="E176" s="213"/>
      <c r="F176" s="207" t="n">
        <f aca="false">E176/E$180</f>
        <v>0</v>
      </c>
      <c r="G176" s="205" t="n">
        <f aca="false">C176-E176</f>
        <v>0</v>
      </c>
      <c r="H176" s="125"/>
      <c r="I176" s="213"/>
      <c r="J176" s="207" t="n">
        <f aca="false">I176/I$180</f>
        <v>0</v>
      </c>
      <c r="K176" s="205" t="n">
        <f aca="false">C176-I176</f>
        <v>0</v>
      </c>
      <c r="L176" s="213"/>
      <c r="M176" s="212"/>
    </row>
    <row r="177" customFormat="false" ht="12.8" hidden="true" customHeight="false" outlineLevel="0" collapsed="false">
      <c r="A177" s="210" t="s">
        <v>164</v>
      </c>
      <c r="B177" s="213"/>
      <c r="C177" s="213"/>
      <c r="D177" s="125"/>
      <c r="E177" s="213"/>
      <c r="F177" s="207" t="n">
        <f aca="false">E177/E$180</f>
        <v>0</v>
      </c>
      <c r="G177" s="205" t="n">
        <f aca="false">C177-E177</f>
        <v>0</v>
      </c>
      <c r="H177" s="125"/>
      <c r="I177" s="213"/>
      <c r="J177" s="207" t="n">
        <f aca="false">I177/I$180</f>
        <v>0</v>
      </c>
      <c r="K177" s="205" t="n">
        <f aca="false">C177-I177</f>
        <v>0</v>
      </c>
      <c r="L177" s="213"/>
      <c r="M177" s="212"/>
    </row>
    <row r="178" customFormat="false" ht="12.8" hidden="false" customHeight="false" outlineLevel="0" collapsed="false">
      <c r="A178" s="208" t="s">
        <v>125</v>
      </c>
      <c r="B178" s="213" t="n">
        <v>0</v>
      </c>
      <c r="C178" s="213" t="n">
        <v>0</v>
      </c>
      <c r="D178" s="125" t="n">
        <v>0</v>
      </c>
      <c r="E178" s="213" t="n">
        <v>0</v>
      </c>
      <c r="F178" s="207" t="n">
        <f aca="false">E178/E$180</f>
        <v>0</v>
      </c>
      <c r="G178" s="205" t="n">
        <f aca="false">C178-E178</f>
        <v>0</v>
      </c>
      <c r="H178" s="125" t="n">
        <v>0</v>
      </c>
      <c r="I178" s="213" t="n">
        <v>0</v>
      </c>
      <c r="J178" s="207" t="n">
        <f aca="false">I178/I$180</f>
        <v>0</v>
      </c>
      <c r="K178" s="205" t="n">
        <f aca="false">C178-I178</f>
        <v>0</v>
      </c>
      <c r="L178" s="213" t="n">
        <v>0</v>
      </c>
      <c r="M178" s="212"/>
    </row>
    <row r="179" customFormat="false" ht="12.8" hidden="false" customHeight="false" outlineLevel="0" collapsed="false">
      <c r="A179" s="208" t="s">
        <v>298</v>
      </c>
      <c r="B179" s="213" t="n">
        <f aca="false">B188</f>
        <v>20761212.4</v>
      </c>
      <c r="C179" s="213" t="n">
        <f aca="false">C188</f>
        <v>20321949.39</v>
      </c>
      <c r="D179" s="174" t="n">
        <f aca="false">D188</f>
        <v>4512919.35</v>
      </c>
      <c r="E179" s="213" t="n">
        <f aca="false">E188</f>
        <v>19345117.66</v>
      </c>
      <c r="F179" s="207" t="n">
        <f aca="false">E179/E$180</f>
        <v>0.0476825662373846</v>
      </c>
      <c r="G179" s="205" t="n">
        <f aca="false">C179-E179</f>
        <v>976831.730000001</v>
      </c>
      <c r="H179" s="174" t="n">
        <f aca="false">H188</f>
        <v>4606750.41</v>
      </c>
      <c r="I179" s="213" t="n">
        <f aca="false">I188</f>
        <v>19222340.61</v>
      </c>
      <c r="J179" s="207" t="n">
        <f aca="false">I179/I$180</f>
        <v>0.0491175000098504</v>
      </c>
      <c r="K179" s="205" t="n">
        <f aca="false">C179-I179</f>
        <v>1099608.78</v>
      </c>
      <c r="L179" s="213" t="n">
        <f aca="false">L188</f>
        <v>122777.05</v>
      </c>
      <c r="M179" s="212"/>
    </row>
    <row r="180" customFormat="false" ht="12.75" hidden="false" customHeight="false" outlineLevel="0" collapsed="false">
      <c r="A180" s="214" t="s">
        <v>299</v>
      </c>
      <c r="B180" s="215" t="n">
        <f aca="false">B13+B179</f>
        <v>459412392.56</v>
      </c>
      <c r="C180" s="215" t="n">
        <f aca="false">C13+C179</f>
        <v>459412392.56</v>
      </c>
      <c r="D180" s="215" t="n">
        <f aca="false">D13+D179</f>
        <v>74888443.74</v>
      </c>
      <c r="E180" s="215" t="n">
        <f aca="false">E13+E179</f>
        <v>405706302.88</v>
      </c>
      <c r="F180" s="216" t="n">
        <v>1</v>
      </c>
      <c r="G180" s="215" t="n">
        <f aca="false">G13+G179</f>
        <v>53706089.68</v>
      </c>
      <c r="H180" s="215" t="n">
        <f aca="false">H13+H179</f>
        <v>77258583.87</v>
      </c>
      <c r="I180" s="215" t="n">
        <f aca="false">I13+I179</f>
        <v>391354214</v>
      </c>
      <c r="J180" s="216" t="n">
        <v>1</v>
      </c>
      <c r="K180" s="215" t="n">
        <f aca="false">K13+K179</f>
        <v>68058178.56</v>
      </c>
      <c r="L180" s="215" t="n">
        <f aca="false">L13+L179</f>
        <v>14352088.88</v>
      </c>
      <c r="M180" s="217"/>
    </row>
    <row r="181" customFormat="false" ht="12.75" hidden="false" customHeight="true" outlineLevel="0" collapsed="false">
      <c r="A181" s="218" t="s">
        <v>137</v>
      </c>
      <c r="B181" s="218"/>
      <c r="C181" s="218"/>
      <c r="D181" s="218"/>
      <c r="E181" s="218"/>
      <c r="F181" s="218"/>
      <c r="G181" s="218"/>
      <c r="H181" s="218"/>
      <c r="I181" s="218"/>
      <c r="J181" s="218"/>
      <c r="K181" s="218"/>
      <c r="L181" s="218"/>
      <c r="M181" s="219"/>
    </row>
    <row r="182" customFormat="false" ht="12.75" hidden="false" customHeight="true" outlineLevel="0" collapsed="false">
      <c r="A182" s="220" t="s">
        <v>300</v>
      </c>
      <c r="B182" s="220"/>
      <c r="C182" s="220"/>
      <c r="D182" s="221"/>
      <c r="E182" s="221"/>
      <c r="F182" s="222"/>
      <c r="G182" s="221"/>
      <c r="H182" s="221"/>
      <c r="I182" s="221"/>
      <c r="J182" s="222"/>
      <c r="K182" s="221"/>
      <c r="L182" s="221"/>
      <c r="M182" s="221"/>
    </row>
    <row r="183" customFormat="false" ht="12.75" hidden="false" customHeight="false" outlineLevel="0" collapsed="false">
      <c r="A183" s="221"/>
      <c r="D183" s="221"/>
      <c r="E183" s="221"/>
      <c r="F183" s="222"/>
      <c r="G183" s="221"/>
      <c r="H183" s="221"/>
      <c r="I183" s="221"/>
      <c r="J183" s="222"/>
      <c r="K183" s="221"/>
      <c r="L183" s="221"/>
      <c r="M183" s="221"/>
    </row>
    <row r="184" customFormat="false" ht="12.75" hidden="false" customHeight="false" outlineLevel="0" collapsed="false">
      <c r="A184" s="223"/>
      <c r="K184" s="221"/>
      <c r="L184" s="221"/>
      <c r="M184" s="221"/>
    </row>
    <row r="185" customFormat="false" ht="20.45" hidden="false" customHeight="true" outlineLevel="0" collapsed="false">
      <c r="A185" s="189"/>
      <c r="B185" s="190" t="s">
        <v>96</v>
      </c>
      <c r="C185" s="190" t="s">
        <v>96</v>
      </c>
      <c r="D185" s="191" t="s">
        <v>97</v>
      </c>
      <c r="E185" s="191"/>
      <c r="F185" s="191"/>
      <c r="G185" s="192" t="s">
        <v>11</v>
      </c>
      <c r="H185" s="191" t="s">
        <v>98</v>
      </c>
      <c r="I185" s="191"/>
      <c r="J185" s="191"/>
      <c r="K185" s="192" t="s">
        <v>11</v>
      </c>
      <c r="L185" s="193" t="s">
        <v>154</v>
      </c>
    </row>
    <row r="186" customFormat="false" ht="22.5" hidden="false" customHeight="true" outlineLevel="0" collapsed="false">
      <c r="A186" s="194" t="s">
        <v>301</v>
      </c>
      <c r="B186" s="195" t="s">
        <v>102</v>
      </c>
      <c r="C186" s="195" t="s">
        <v>103</v>
      </c>
      <c r="D186" s="196" t="s">
        <v>13</v>
      </c>
      <c r="E186" s="196" t="s">
        <v>15</v>
      </c>
      <c r="F186" s="197" t="s">
        <v>14</v>
      </c>
      <c r="G186" s="198"/>
      <c r="H186" s="196" t="s">
        <v>13</v>
      </c>
      <c r="I186" s="196" t="s">
        <v>15</v>
      </c>
      <c r="J186" s="197" t="s">
        <v>14</v>
      </c>
      <c r="K186" s="198"/>
      <c r="L186" s="193"/>
    </row>
    <row r="187" customFormat="false" ht="20.85" hidden="false" customHeight="true" outlineLevel="0" collapsed="false">
      <c r="A187" s="199"/>
      <c r="B187" s="199"/>
      <c r="C187" s="200" t="s">
        <v>16</v>
      </c>
      <c r="D187" s="200"/>
      <c r="E187" s="200" t="s">
        <v>17</v>
      </c>
      <c r="F187" s="201" t="s">
        <v>156</v>
      </c>
      <c r="G187" s="202" t="s">
        <v>157</v>
      </c>
      <c r="H187" s="200"/>
      <c r="I187" s="200" t="s">
        <v>107</v>
      </c>
      <c r="J187" s="201" t="s">
        <v>158</v>
      </c>
      <c r="K187" s="202" t="s">
        <v>159</v>
      </c>
      <c r="L187" s="193"/>
    </row>
    <row r="188" customFormat="false" ht="11.25" hidden="false" customHeight="true" outlineLevel="0" collapsed="false">
      <c r="A188" s="224" t="s">
        <v>302</v>
      </c>
      <c r="B188" s="225" t="n">
        <f aca="false">SUM(B189,B193,B197,B201,B214,B219,B224,B228,B234,B240,B248,B254,B264,B268,B273,B278,B282,B286,B293,B298,B305,B308,B315,B322,B326,B332,B339,B344,B353)</f>
        <v>20761212.4</v>
      </c>
      <c r="C188" s="206" t="n">
        <f aca="false">SUM(C189,C193,C197,C201,C214,C219,C224,C228,C234,C240,C248,C254,C264,C268,C273,C278,C282,C286,C293,C298,C305,C308,C315,C322,C326,C332,C339,C344,C353)</f>
        <v>20321949.39</v>
      </c>
      <c r="D188" s="206" t="n">
        <f aca="false">SUM(D189,D193,D197,D201,D214,D219,D224,D228,D234,D240,D248,D254,D264,D268,D273,D278,D282,D286,D293,D298,D305,D308,D315,D322,D326,D332,D339,D344,D353)</f>
        <v>4512919.35</v>
      </c>
      <c r="E188" s="206" t="n">
        <f aca="false">SUM(E189,E193,E197,E201,E214,E219,E224,E228,E234,E240,E248,E254,E264,E268,E273,E278,E282,E286,E293,E298,E305,E308,E315,E322,E326,E332,E339,E344,E353)</f>
        <v>19345117.66</v>
      </c>
      <c r="F188" s="226" t="n">
        <f aca="false">E188/E$180</f>
        <v>0.0476825662373846</v>
      </c>
      <c r="G188" s="225" t="n">
        <f aca="false">C188-E188</f>
        <v>976831.730000001</v>
      </c>
      <c r="H188" s="206" t="n">
        <f aca="false">SUM(H189,H193,H197,H201,H214,H219,H224,H228,H234,H240,H248,H254,H264,H268,H273,H278,H282,H286,H293,H298,H305,H308,H315,H322,H326,H332,H339,H344,H353)</f>
        <v>4606750.41</v>
      </c>
      <c r="I188" s="206" t="n">
        <f aca="false">SUM(I189,I193,I197,I201,I214,I219,I224,I228,I234,I240,I248,I254,I264,I268,I273,I278,I282,I286,I293,I298,I305,I308,I315,I322,I326,I332,I339,I344,I353)</f>
        <v>19222340.61</v>
      </c>
      <c r="J188" s="226" t="n">
        <f aca="false">I188/I$180</f>
        <v>0.0491175000098504</v>
      </c>
      <c r="K188" s="225" t="n">
        <f aca="false">C188-I188</f>
        <v>1099608.78</v>
      </c>
      <c r="L188" s="225" t="n">
        <f aca="false">SUM(L189,L193,L197,L201,L214,L219,L224,L228,L234,L240,L248,L254,L264,L268,L273,L278,L282,L286,L293,L298,L305,L308,L315,L322,L326,L332,L339,L344,L353)</f>
        <v>122777.05</v>
      </c>
    </row>
    <row r="189" customFormat="false" ht="11.25" hidden="true" customHeight="true" outlineLevel="0" collapsed="false">
      <c r="A189" s="208" t="s">
        <v>161</v>
      </c>
      <c r="B189" s="205" t="n">
        <f aca="false">SUM(B190:B192)</f>
        <v>0</v>
      </c>
      <c r="C189" s="209" t="n">
        <f aca="false">SUM(C190:C192)</f>
        <v>0</v>
      </c>
      <c r="D189" s="209" t="n">
        <f aca="false">SUM(D190:D192)</f>
        <v>0</v>
      </c>
      <c r="E189" s="209" t="n">
        <f aca="false">SUM(E190:E192)</f>
        <v>0</v>
      </c>
      <c r="F189" s="207" t="n">
        <f aca="false">E189/E$180</f>
        <v>0</v>
      </c>
      <c r="G189" s="205" t="n">
        <f aca="false">C189-E189</f>
        <v>0</v>
      </c>
      <c r="H189" s="209" t="n">
        <f aca="false">SUM(H190:H192)</f>
        <v>0</v>
      </c>
      <c r="I189" s="209" t="n">
        <f aca="false">SUM(I190:I192)</f>
        <v>0</v>
      </c>
      <c r="J189" s="207" t="n">
        <f aca="false">I189/I$180</f>
        <v>0</v>
      </c>
      <c r="K189" s="205" t="n">
        <f aca="false">C189-I189</f>
        <v>0</v>
      </c>
      <c r="L189" s="205" t="n">
        <f aca="false">SUM(L190:L192)</f>
        <v>0</v>
      </c>
    </row>
    <row r="190" customFormat="false" ht="11.25" hidden="true" customHeight="true" outlineLevel="0" collapsed="false">
      <c r="A190" s="210" t="s">
        <v>162</v>
      </c>
      <c r="B190" s="211"/>
      <c r="C190" s="125"/>
      <c r="D190" s="125"/>
      <c r="E190" s="125"/>
      <c r="F190" s="207" t="n">
        <f aca="false">E190/E$180</f>
        <v>0</v>
      </c>
      <c r="G190" s="205" t="n">
        <f aca="false">C190-E190</f>
        <v>0</v>
      </c>
      <c r="H190" s="125"/>
      <c r="I190" s="125"/>
      <c r="J190" s="207" t="n">
        <f aca="false">I190/I$180</f>
        <v>0</v>
      </c>
      <c r="K190" s="205" t="n">
        <f aca="false">C190-I190</f>
        <v>0</v>
      </c>
      <c r="L190" s="211"/>
    </row>
    <row r="191" customFormat="false" ht="11.25" hidden="true" customHeight="true" outlineLevel="0" collapsed="false">
      <c r="A191" s="210" t="s">
        <v>163</v>
      </c>
      <c r="B191" s="211"/>
      <c r="C191" s="125"/>
      <c r="D191" s="125"/>
      <c r="E191" s="125"/>
      <c r="F191" s="207" t="n">
        <f aca="false">E191/E$180</f>
        <v>0</v>
      </c>
      <c r="G191" s="205" t="n">
        <f aca="false">C191-E191</f>
        <v>0</v>
      </c>
      <c r="H191" s="125"/>
      <c r="I191" s="125"/>
      <c r="J191" s="207" t="n">
        <f aca="false">I191/I$180</f>
        <v>0</v>
      </c>
      <c r="K191" s="205" t="n">
        <f aca="false">C191-I191</f>
        <v>0</v>
      </c>
      <c r="L191" s="211"/>
    </row>
    <row r="192" customFormat="false" ht="11.25" hidden="true" customHeight="true" outlineLevel="0" collapsed="false">
      <c r="A192" s="210" t="s">
        <v>164</v>
      </c>
      <c r="B192" s="211"/>
      <c r="C192" s="125"/>
      <c r="D192" s="125"/>
      <c r="E192" s="125"/>
      <c r="F192" s="207" t="n">
        <f aca="false">E192/E$180</f>
        <v>0</v>
      </c>
      <c r="G192" s="205" t="n">
        <f aca="false">C192-E192</f>
        <v>0</v>
      </c>
      <c r="H192" s="125"/>
      <c r="I192" s="125"/>
      <c r="J192" s="207" t="n">
        <f aca="false">I192/I$180</f>
        <v>0</v>
      </c>
      <c r="K192" s="205" t="n">
        <f aca="false">C192-I192</f>
        <v>0</v>
      </c>
      <c r="L192" s="211"/>
    </row>
    <row r="193" customFormat="false" ht="11.25" hidden="true" customHeight="true" outlineLevel="0" collapsed="false">
      <c r="A193" s="208" t="s">
        <v>165</v>
      </c>
      <c r="B193" s="213" t="n">
        <f aca="false">SUM(B194:B196)</f>
        <v>0</v>
      </c>
      <c r="C193" s="125" t="n">
        <f aca="false">SUM(C194:C196)</f>
        <v>0</v>
      </c>
      <c r="D193" s="125" t="n">
        <f aca="false">SUM(D194:D196)</f>
        <v>0</v>
      </c>
      <c r="E193" s="125" t="n">
        <f aca="false">SUM(E194:E196)</f>
        <v>0</v>
      </c>
      <c r="F193" s="207" t="n">
        <f aca="false">E193/E$180</f>
        <v>0</v>
      </c>
      <c r="G193" s="205" t="n">
        <f aca="false">C193-E193</f>
        <v>0</v>
      </c>
      <c r="H193" s="125" t="n">
        <f aca="false">SUM(H194:H196)</f>
        <v>0</v>
      </c>
      <c r="I193" s="125" t="n">
        <f aca="false">SUM(I194:I196)</f>
        <v>0</v>
      </c>
      <c r="J193" s="207" t="n">
        <f aca="false">I193/I$180</f>
        <v>0</v>
      </c>
      <c r="K193" s="205" t="n">
        <f aca="false">C193-I193</f>
        <v>0</v>
      </c>
      <c r="L193" s="213" t="n">
        <f aca="false">SUM(L194:L196)</f>
        <v>0</v>
      </c>
    </row>
    <row r="194" customFormat="false" ht="11.25" hidden="true" customHeight="true" outlineLevel="0" collapsed="false">
      <c r="A194" s="210" t="s">
        <v>166</v>
      </c>
      <c r="B194" s="213"/>
      <c r="C194" s="125"/>
      <c r="D194" s="125"/>
      <c r="E194" s="125"/>
      <c r="F194" s="207" t="n">
        <f aca="false">E194/E$180</f>
        <v>0</v>
      </c>
      <c r="G194" s="205" t="n">
        <f aca="false">C194-E194</f>
        <v>0</v>
      </c>
      <c r="H194" s="125"/>
      <c r="I194" s="125"/>
      <c r="J194" s="207" t="n">
        <f aca="false">I194/I$180</f>
        <v>0</v>
      </c>
      <c r="K194" s="205" t="n">
        <f aca="false">C194-I194</f>
        <v>0</v>
      </c>
      <c r="L194" s="213"/>
    </row>
    <row r="195" customFormat="false" ht="11.25" hidden="true" customHeight="true" outlineLevel="0" collapsed="false">
      <c r="A195" s="210" t="s">
        <v>167</v>
      </c>
      <c r="B195" s="213"/>
      <c r="C195" s="125"/>
      <c r="D195" s="125"/>
      <c r="E195" s="125"/>
      <c r="F195" s="207" t="n">
        <f aca="false">E195/E$180</f>
        <v>0</v>
      </c>
      <c r="G195" s="205" t="n">
        <f aca="false">C195-E195</f>
        <v>0</v>
      </c>
      <c r="H195" s="125"/>
      <c r="I195" s="125"/>
      <c r="J195" s="207" t="n">
        <f aca="false">I195/I$180</f>
        <v>0</v>
      </c>
      <c r="K195" s="205" t="n">
        <f aca="false">C195-I195</f>
        <v>0</v>
      </c>
      <c r="L195" s="213"/>
    </row>
    <row r="196" customFormat="false" ht="11.25" hidden="true" customHeight="true" outlineLevel="0" collapsed="false">
      <c r="A196" s="210" t="s">
        <v>164</v>
      </c>
      <c r="B196" s="213"/>
      <c r="C196" s="125"/>
      <c r="D196" s="125"/>
      <c r="E196" s="125"/>
      <c r="F196" s="207" t="n">
        <f aca="false">E196/E$180</f>
        <v>0</v>
      </c>
      <c r="G196" s="205" t="n">
        <f aca="false">C196-E196</f>
        <v>0</v>
      </c>
      <c r="H196" s="125"/>
      <c r="I196" s="125"/>
      <c r="J196" s="207" t="n">
        <f aca="false">I196/I$180</f>
        <v>0</v>
      </c>
      <c r="K196" s="205" t="n">
        <f aca="false">C196-I196</f>
        <v>0</v>
      </c>
      <c r="L196" s="213"/>
    </row>
    <row r="197" customFormat="false" ht="11.25" hidden="false" customHeight="true" outlineLevel="0" collapsed="false">
      <c r="A197" s="208" t="s">
        <v>168</v>
      </c>
      <c r="B197" s="213" t="n">
        <f aca="false">SUM(B198:B200)</f>
        <v>17336470.92</v>
      </c>
      <c r="C197" s="125" t="n">
        <f aca="false">SUM(C198:C200)</f>
        <v>17697207.91</v>
      </c>
      <c r="D197" s="125" t="n">
        <f aca="false">SUM(D198:D200)</f>
        <v>3868743.25</v>
      </c>
      <c r="E197" s="125" t="n">
        <f aca="false">SUM(E198:E200)</f>
        <v>16768196.49</v>
      </c>
      <c r="F197" s="207" t="n">
        <f aca="false">E197/E$180</f>
        <v>0.0413308749974232</v>
      </c>
      <c r="G197" s="205" t="n">
        <f aca="false">C197-E197</f>
        <v>929011.42</v>
      </c>
      <c r="H197" s="125" t="n">
        <f aca="false">SUM(H198:H200)</f>
        <v>3962574.31</v>
      </c>
      <c r="I197" s="125" t="n">
        <f aca="false">SUM(I198:I200)</f>
        <v>16645419.44</v>
      </c>
      <c r="J197" s="207" t="n">
        <f aca="false">I197/I$180</f>
        <v>0.042532873914576</v>
      </c>
      <c r="K197" s="205" t="n">
        <f aca="false">C197-I197</f>
        <v>1051788.47</v>
      </c>
      <c r="L197" s="213" t="n">
        <f aca="false">SUM(L198:L200)</f>
        <v>122777.05</v>
      </c>
    </row>
    <row r="198" customFormat="false" ht="11.25" hidden="false" customHeight="true" outlineLevel="0" collapsed="false">
      <c r="A198" s="210" t="s">
        <v>170</v>
      </c>
      <c r="B198" s="213" t="n">
        <v>16586470.92</v>
      </c>
      <c r="C198" s="125" t="n">
        <v>16947207.91</v>
      </c>
      <c r="D198" s="125" t="n">
        <v>3868743.25</v>
      </c>
      <c r="E198" s="125" t="n">
        <v>16336916.69</v>
      </c>
      <c r="F198" s="207" t="n">
        <f aca="false">E198/E$180</f>
        <v>0.0402678404896069</v>
      </c>
      <c r="G198" s="205" t="n">
        <f aca="false">C198-E198</f>
        <v>610291.220000001</v>
      </c>
      <c r="H198" s="125" t="n">
        <v>3868743.25</v>
      </c>
      <c r="I198" s="125" t="n">
        <v>16336916.69</v>
      </c>
      <c r="J198" s="207" t="n">
        <f aca="false">I198/I$180</f>
        <v>0.0417445784549544</v>
      </c>
      <c r="K198" s="205" t="n">
        <f aca="false">C198-I198</f>
        <v>610291.220000001</v>
      </c>
      <c r="L198" s="213" t="n">
        <f aca="false">E198-I198</f>
        <v>0</v>
      </c>
    </row>
    <row r="199" customFormat="false" ht="11.25" hidden="false" customHeight="true" outlineLevel="0" collapsed="false">
      <c r="A199" s="210" t="s">
        <v>171</v>
      </c>
      <c r="B199" s="213" t="n">
        <v>270000</v>
      </c>
      <c r="C199" s="125" t="n">
        <v>270000</v>
      </c>
      <c r="D199" s="125" t="n">
        <v>0</v>
      </c>
      <c r="E199" s="125" t="n">
        <v>251279.8</v>
      </c>
      <c r="F199" s="207" t="n">
        <f aca="false">E199/E$180</f>
        <v>0.000619363806320563</v>
      </c>
      <c r="G199" s="205" t="n">
        <f aca="false">C199-E199</f>
        <v>18720.2</v>
      </c>
      <c r="H199" s="125" t="n">
        <v>40800</v>
      </c>
      <c r="I199" s="125" t="n">
        <v>224400</v>
      </c>
      <c r="J199" s="207" t="n">
        <f aca="false">I199/I$180</f>
        <v>0.000573393595807812</v>
      </c>
      <c r="K199" s="205" t="n">
        <f aca="false">C199-I199</f>
        <v>45600</v>
      </c>
      <c r="L199" s="213" t="n">
        <f aca="false">E199-I199</f>
        <v>26879.8</v>
      </c>
    </row>
    <row r="200" customFormat="false" ht="11.25" hidden="false" customHeight="true" outlineLevel="0" collapsed="false">
      <c r="A200" s="210" t="s">
        <v>181</v>
      </c>
      <c r="B200" s="213" t="n">
        <v>480000</v>
      </c>
      <c r="C200" s="125" t="n">
        <v>480000</v>
      </c>
      <c r="D200" s="125" t="n">
        <v>0</v>
      </c>
      <c r="E200" s="125" t="n">
        <v>180000</v>
      </c>
      <c r="F200" s="207" t="n">
        <f aca="false">E200/E$180</f>
        <v>0.000443670701495709</v>
      </c>
      <c r="G200" s="205" t="n">
        <f aca="false">C200-E200</f>
        <v>300000</v>
      </c>
      <c r="H200" s="125" t="n">
        <v>53031.06</v>
      </c>
      <c r="I200" s="125" t="n">
        <v>84102.75</v>
      </c>
      <c r="J200" s="207" t="n">
        <f aca="false">I200/I$180</f>
        <v>0.000214901863813839</v>
      </c>
      <c r="K200" s="205" t="n">
        <f aca="false">C200-I200</f>
        <v>395897.25</v>
      </c>
      <c r="L200" s="213" t="n">
        <f aca="false">E200-I200</f>
        <v>95897.25</v>
      </c>
    </row>
    <row r="201" customFormat="false" ht="11.25" hidden="true" customHeight="true" outlineLevel="0" collapsed="false">
      <c r="A201" s="208" t="s">
        <v>172</v>
      </c>
      <c r="B201" s="213" t="n">
        <f aca="false">SUM(B202:B213)</f>
        <v>0</v>
      </c>
      <c r="C201" s="125" t="n">
        <f aca="false">SUM(C202:C213)</f>
        <v>0</v>
      </c>
      <c r="D201" s="125" t="n">
        <f aca="false">SUM(D202:D213)</f>
        <v>0</v>
      </c>
      <c r="E201" s="125" t="n">
        <f aca="false">SUM(E202:E213)</f>
        <v>0</v>
      </c>
      <c r="F201" s="207" t="n">
        <f aca="false">E201/E$180</f>
        <v>0</v>
      </c>
      <c r="G201" s="205" t="n">
        <f aca="false">C201-E201</f>
        <v>0</v>
      </c>
      <c r="H201" s="125" t="n">
        <f aca="false">SUM(H202:H213)</f>
        <v>0</v>
      </c>
      <c r="I201" s="125" t="n">
        <f aca="false">SUM(I202:I213)</f>
        <v>0</v>
      </c>
      <c r="J201" s="207" t="n">
        <f aca="false">I201/I$180</f>
        <v>0</v>
      </c>
      <c r="K201" s="205" t="n">
        <f aca="false">C201-I201</f>
        <v>0</v>
      </c>
      <c r="L201" s="213" t="n">
        <f aca="false">SUM(L202:L213)</f>
        <v>0</v>
      </c>
    </row>
    <row r="202" customFormat="false" ht="11.25" hidden="true" customHeight="true" outlineLevel="0" collapsed="false">
      <c r="A202" s="210" t="s">
        <v>173</v>
      </c>
      <c r="B202" s="213"/>
      <c r="C202" s="125"/>
      <c r="D202" s="125"/>
      <c r="E202" s="125"/>
      <c r="F202" s="207" t="n">
        <f aca="false">E202/E$180</f>
        <v>0</v>
      </c>
      <c r="G202" s="205" t="n">
        <f aca="false">C202-E202</f>
        <v>0</v>
      </c>
      <c r="H202" s="125"/>
      <c r="I202" s="125"/>
      <c r="J202" s="207" t="n">
        <f aca="false">I202/I$180</f>
        <v>0</v>
      </c>
      <c r="K202" s="205" t="n">
        <f aca="false">C202-I202</f>
        <v>0</v>
      </c>
      <c r="L202" s="213"/>
    </row>
    <row r="203" customFormat="false" ht="11.25" hidden="true" customHeight="true" outlineLevel="0" collapsed="false">
      <c r="A203" s="210" t="s">
        <v>170</v>
      </c>
      <c r="B203" s="213"/>
      <c r="C203" s="125"/>
      <c r="D203" s="125"/>
      <c r="E203" s="125"/>
      <c r="F203" s="207" t="n">
        <f aca="false">E203/E$180</f>
        <v>0</v>
      </c>
      <c r="G203" s="205" t="n">
        <f aca="false">C203-E203</f>
        <v>0</v>
      </c>
      <c r="H203" s="125"/>
      <c r="I203" s="125"/>
      <c r="J203" s="207" t="n">
        <f aca="false">I203/I$180</f>
        <v>0</v>
      </c>
      <c r="K203" s="205" t="n">
        <f aca="false">C203-I203</f>
        <v>0</v>
      </c>
      <c r="L203" s="213"/>
    </row>
    <row r="204" customFormat="false" ht="11.25" hidden="true" customHeight="true" outlineLevel="0" collapsed="false">
      <c r="A204" s="210" t="s">
        <v>174</v>
      </c>
      <c r="B204" s="213"/>
      <c r="C204" s="125"/>
      <c r="D204" s="125"/>
      <c r="E204" s="125"/>
      <c r="F204" s="207" t="n">
        <f aca="false">E204/E$180</f>
        <v>0</v>
      </c>
      <c r="G204" s="205" t="n">
        <f aca="false">C204-E204</f>
        <v>0</v>
      </c>
      <c r="H204" s="125"/>
      <c r="I204" s="125"/>
      <c r="J204" s="207" t="n">
        <f aca="false">I204/I$180</f>
        <v>0</v>
      </c>
      <c r="K204" s="205" t="n">
        <f aca="false">C204-I204</f>
        <v>0</v>
      </c>
      <c r="L204" s="213"/>
    </row>
    <row r="205" customFormat="false" ht="11.25" hidden="true" customHeight="true" outlineLevel="0" collapsed="false">
      <c r="A205" s="210" t="s">
        <v>175</v>
      </c>
      <c r="B205" s="213"/>
      <c r="C205" s="125"/>
      <c r="D205" s="125"/>
      <c r="E205" s="125"/>
      <c r="F205" s="207" t="n">
        <f aca="false">E205/E$180</f>
        <v>0</v>
      </c>
      <c r="G205" s="205" t="n">
        <f aca="false">C205-E205</f>
        <v>0</v>
      </c>
      <c r="H205" s="125"/>
      <c r="I205" s="125"/>
      <c r="J205" s="207" t="n">
        <f aca="false">I205/I$180</f>
        <v>0</v>
      </c>
      <c r="K205" s="205" t="n">
        <f aca="false">C205-I205</f>
        <v>0</v>
      </c>
      <c r="L205" s="213"/>
    </row>
    <row r="206" customFormat="false" ht="11.25" hidden="true" customHeight="true" outlineLevel="0" collapsed="false">
      <c r="A206" s="210" t="s">
        <v>176</v>
      </c>
      <c r="B206" s="213"/>
      <c r="C206" s="125"/>
      <c r="D206" s="125"/>
      <c r="E206" s="125"/>
      <c r="F206" s="207" t="n">
        <f aca="false">E206/E$180</f>
        <v>0</v>
      </c>
      <c r="G206" s="205" t="n">
        <f aca="false">C206-E206</f>
        <v>0</v>
      </c>
      <c r="H206" s="125"/>
      <c r="I206" s="125"/>
      <c r="J206" s="207" t="n">
        <f aca="false">I206/I$180</f>
        <v>0</v>
      </c>
      <c r="K206" s="205" t="n">
        <f aca="false">C206-I206</f>
        <v>0</v>
      </c>
      <c r="L206" s="213"/>
    </row>
    <row r="207" customFormat="false" ht="11.25" hidden="true" customHeight="true" outlineLevel="0" collapsed="false">
      <c r="A207" s="210" t="s">
        <v>171</v>
      </c>
      <c r="B207" s="213"/>
      <c r="C207" s="125"/>
      <c r="D207" s="125"/>
      <c r="E207" s="125"/>
      <c r="F207" s="207" t="n">
        <f aca="false">E207/E$180</f>
        <v>0</v>
      </c>
      <c r="G207" s="205" t="n">
        <f aca="false">C207-E207</f>
        <v>0</v>
      </c>
      <c r="H207" s="125"/>
      <c r="I207" s="125"/>
      <c r="J207" s="207" t="n">
        <f aca="false">I207/I$180</f>
        <v>0</v>
      </c>
      <c r="K207" s="205" t="n">
        <f aca="false">C207-I207</f>
        <v>0</v>
      </c>
      <c r="L207" s="213"/>
    </row>
    <row r="208" customFormat="false" ht="11.25" hidden="true" customHeight="true" outlineLevel="0" collapsed="false">
      <c r="A208" s="210" t="s">
        <v>177</v>
      </c>
      <c r="B208" s="213"/>
      <c r="C208" s="125"/>
      <c r="D208" s="125"/>
      <c r="E208" s="125"/>
      <c r="F208" s="207" t="n">
        <f aca="false">E208/E$180</f>
        <v>0</v>
      </c>
      <c r="G208" s="205" t="n">
        <f aca="false">C208-E208</f>
        <v>0</v>
      </c>
      <c r="H208" s="125"/>
      <c r="I208" s="125"/>
      <c r="J208" s="207" t="n">
        <f aca="false">I208/I$180</f>
        <v>0</v>
      </c>
      <c r="K208" s="205" t="n">
        <f aca="false">C208-I208</f>
        <v>0</v>
      </c>
      <c r="L208" s="213"/>
    </row>
    <row r="209" customFormat="false" ht="11.25" hidden="true" customHeight="true" outlineLevel="0" collapsed="false">
      <c r="A209" s="210" t="s">
        <v>178</v>
      </c>
      <c r="B209" s="213"/>
      <c r="C209" s="125"/>
      <c r="D209" s="125"/>
      <c r="E209" s="125"/>
      <c r="F209" s="207" t="n">
        <f aca="false">E209/E$180</f>
        <v>0</v>
      </c>
      <c r="G209" s="205" t="n">
        <f aca="false">C209-E209</f>
        <v>0</v>
      </c>
      <c r="H209" s="125"/>
      <c r="I209" s="125"/>
      <c r="J209" s="207" t="n">
        <f aca="false">I209/I$180</f>
        <v>0</v>
      </c>
      <c r="K209" s="205" t="n">
        <f aca="false">C209-I209</f>
        <v>0</v>
      </c>
      <c r="L209" s="213"/>
    </row>
    <row r="210" customFormat="false" ht="11.25" hidden="true" customHeight="true" outlineLevel="0" collapsed="false">
      <c r="A210" s="210" t="s">
        <v>179</v>
      </c>
      <c r="B210" s="213"/>
      <c r="C210" s="125"/>
      <c r="D210" s="125"/>
      <c r="E210" s="125"/>
      <c r="F210" s="207" t="n">
        <f aca="false">E210/E$180</f>
        <v>0</v>
      </c>
      <c r="G210" s="205" t="n">
        <f aca="false">C210-E210</f>
        <v>0</v>
      </c>
      <c r="H210" s="125"/>
      <c r="I210" s="125"/>
      <c r="J210" s="207" t="n">
        <f aca="false">I210/I$180</f>
        <v>0</v>
      </c>
      <c r="K210" s="205" t="n">
        <f aca="false">C210-I210</f>
        <v>0</v>
      </c>
      <c r="L210" s="213"/>
    </row>
    <row r="211" customFormat="false" ht="11.25" hidden="true" customHeight="true" outlineLevel="0" collapsed="false">
      <c r="A211" s="210" t="s">
        <v>180</v>
      </c>
      <c r="B211" s="213"/>
      <c r="C211" s="125"/>
      <c r="D211" s="125"/>
      <c r="E211" s="125"/>
      <c r="F211" s="207" t="n">
        <f aca="false">E211/E$180</f>
        <v>0</v>
      </c>
      <c r="G211" s="205" t="n">
        <f aca="false">C211-E211</f>
        <v>0</v>
      </c>
      <c r="H211" s="125"/>
      <c r="I211" s="125"/>
      <c r="J211" s="207" t="n">
        <f aca="false">I211/I$180</f>
        <v>0</v>
      </c>
      <c r="K211" s="205" t="n">
        <f aca="false">C211-I211</f>
        <v>0</v>
      </c>
      <c r="L211" s="213"/>
    </row>
    <row r="212" customFormat="false" ht="11.25" hidden="true" customHeight="true" outlineLevel="0" collapsed="false">
      <c r="A212" s="210" t="s">
        <v>181</v>
      </c>
      <c r="B212" s="213"/>
      <c r="C212" s="125"/>
      <c r="D212" s="125"/>
      <c r="E212" s="125"/>
      <c r="F212" s="207" t="n">
        <f aca="false">E212/E$180</f>
        <v>0</v>
      </c>
      <c r="G212" s="205" t="n">
        <f aca="false">C212-E212</f>
        <v>0</v>
      </c>
      <c r="H212" s="125"/>
      <c r="I212" s="125"/>
      <c r="J212" s="207" t="n">
        <f aca="false">I212/I$180</f>
        <v>0</v>
      </c>
      <c r="K212" s="205" t="n">
        <f aca="false">C212-I212</f>
        <v>0</v>
      </c>
      <c r="L212" s="213"/>
    </row>
    <row r="213" customFormat="false" ht="11.25" hidden="true" customHeight="true" outlineLevel="0" collapsed="false">
      <c r="A213" s="210" t="s">
        <v>164</v>
      </c>
      <c r="B213" s="213"/>
      <c r="C213" s="125"/>
      <c r="D213" s="125"/>
      <c r="E213" s="125"/>
      <c r="F213" s="207" t="n">
        <f aca="false">E213/E$180</f>
        <v>0</v>
      </c>
      <c r="G213" s="205" t="n">
        <f aca="false">C213-E213</f>
        <v>0</v>
      </c>
      <c r="H213" s="125"/>
      <c r="I213" s="125"/>
      <c r="J213" s="207" t="n">
        <f aca="false">I213/I$180</f>
        <v>0</v>
      </c>
      <c r="K213" s="205" t="n">
        <f aca="false">C213-I213</f>
        <v>0</v>
      </c>
      <c r="L213" s="213"/>
    </row>
    <row r="214" customFormat="false" ht="11.25" hidden="true" customHeight="true" outlineLevel="0" collapsed="false">
      <c r="A214" s="208" t="s">
        <v>182</v>
      </c>
      <c r="B214" s="213" t="n">
        <f aca="false">SUM(B215:B218)</f>
        <v>0</v>
      </c>
      <c r="C214" s="125" t="n">
        <f aca="false">SUM(C215:C218)</f>
        <v>0</v>
      </c>
      <c r="D214" s="125" t="n">
        <f aca="false">SUM(D215:D218)</f>
        <v>0</v>
      </c>
      <c r="E214" s="125" t="n">
        <f aca="false">SUM(E215:E218)</f>
        <v>0</v>
      </c>
      <c r="F214" s="207" t="n">
        <f aca="false">E214/E$180</f>
        <v>0</v>
      </c>
      <c r="G214" s="205" t="n">
        <f aca="false">C214-E214</f>
        <v>0</v>
      </c>
      <c r="H214" s="125" t="n">
        <f aca="false">SUM(H215:H218)</f>
        <v>0</v>
      </c>
      <c r="I214" s="125" t="n">
        <f aca="false">SUM(I215:I218)</f>
        <v>0</v>
      </c>
      <c r="J214" s="207" t="n">
        <f aca="false">I214/I$180</f>
        <v>0</v>
      </c>
      <c r="K214" s="205" t="n">
        <f aca="false">C214-I214</f>
        <v>0</v>
      </c>
      <c r="L214" s="213" t="n">
        <f aca="false">SUM(L215:L218)</f>
        <v>0</v>
      </c>
    </row>
    <row r="215" customFormat="false" ht="11.25" hidden="true" customHeight="true" outlineLevel="0" collapsed="false">
      <c r="A215" s="210" t="s">
        <v>183</v>
      </c>
      <c r="B215" s="213"/>
      <c r="C215" s="125"/>
      <c r="D215" s="125"/>
      <c r="E215" s="125"/>
      <c r="F215" s="207" t="n">
        <f aca="false">E215/E$180</f>
        <v>0</v>
      </c>
      <c r="G215" s="205" t="n">
        <f aca="false">C215-E215</f>
        <v>0</v>
      </c>
      <c r="H215" s="125"/>
      <c r="I215" s="125"/>
      <c r="J215" s="207" t="n">
        <f aca="false">I215/I$180</f>
        <v>0</v>
      </c>
      <c r="K215" s="205" t="n">
        <f aca="false">C215-I215</f>
        <v>0</v>
      </c>
      <c r="L215" s="213"/>
    </row>
    <row r="216" customFormat="false" ht="11.25" hidden="true" customHeight="true" outlineLevel="0" collapsed="false">
      <c r="A216" s="210" t="s">
        <v>184</v>
      </c>
      <c r="B216" s="213"/>
      <c r="C216" s="125"/>
      <c r="D216" s="125"/>
      <c r="E216" s="125"/>
      <c r="F216" s="207" t="n">
        <f aca="false">E216/E$180</f>
        <v>0</v>
      </c>
      <c r="G216" s="205" t="n">
        <f aca="false">C216-E216</f>
        <v>0</v>
      </c>
      <c r="H216" s="125"/>
      <c r="I216" s="125"/>
      <c r="J216" s="207" t="n">
        <f aca="false">I216/I$180</f>
        <v>0</v>
      </c>
      <c r="K216" s="205" t="n">
        <f aca="false">C216-I216</f>
        <v>0</v>
      </c>
      <c r="L216" s="213"/>
    </row>
    <row r="217" customFormat="false" ht="11.25" hidden="true" customHeight="true" outlineLevel="0" collapsed="false">
      <c r="A217" s="210" t="s">
        <v>185</v>
      </c>
      <c r="B217" s="213"/>
      <c r="C217" s="125"/>
      <c r="D217" s="125"/>
      <c r="E217" s="125"/>
      <c r="F217" s="207" t="n">
        <f aca="false">E217/E$180</f>
        <v>0</v>
      </c>
      <c r="G217" s="205" t="n">
        <f aca="false">C217-E217</f>
        <v>0</v>
      </c>
      <c r="H217" s="125"/>
      <c r="I217" s="125"/>
      <c r="J217" s="207" t="n">
        <f aca="false">I217/I$180</f>
        <v>0</v>
      </c>
      <c r="K217" s="205" t="n">
        <f aca="false">C217-I217</f>
        <v>0</v>
      </c>
      <c r="L217" s="213"/>
    </row>
    <row r="218" customFormat="false" ht="11.25" hidden="true" customHeight="true" outlineLevel="0" collapsed="false">
      <c r="A218" s="210" t="s">
        <v>164</v>
      </c>
      <c r="B218" s="213"/>
      <c r="C218" s="125"/>
      <c r="D218" s="125"/>
      <c r="E218" s="125"/>
      <c r="F218" s="207" t="n">
        <f aca="false">E218/E$180</f>
        <v>0</v>
      </c>
      <c r="G218" s="205" t="n">
        <f aca="false">C218-E218</f>
        <v>0</v>
      </c>
      <c r="H218" s="125"/>
      <c r="I218" s="125"/>
      <c r="J218" s="207" t="n">
        <f aca="false">I218/I$180</f>
        <v>0</v>
      </c>
      <c r="K218" s="205" t="n">
        <f aca="false">C218-I218</f>
        <v>0</v>
      </c>
      <c r="L218" s="213"/>
    </row>
    <row r="219" customFormat="false" ht="11.25" hidden="true" customHeight="true" outlineLevel="0" collapsed="false">
      <c r="A219" s="208" t="s">
        <v>186</v>
      </c>
      <c r="B219" s="213" t="n">
        <f aca="false">SUM(B220:B223)</f>
        <v>0</v>
      </c>
      <c r="C219" s="125" t="n">
        <f aca="false">SUM(C220:C223)</f>
        <v>0</v>
      </c>
      <c r="D219" s="125" t="n">
        <f aca="false">SUM(D220:D223)</f>
        <v>0</v>
      </c>
      <c r="E219" s="125" t="n">
        <f aca="false">SUM(E220:E223)</f>
        <v>0</v>
      </c>
      <c r="F219" s="207" t="n">
        <f aca="false">E219/E$180</f>
        <v>0</v>
      </c>
      <c r="G219" s="205" t="n">
        <f aca="false">C219-E219</f>
        <v>0</v>
      </c>
      <c r="H219" s="125" t="n">
        <f aca="false">SUM(H220:H223)</f>
        <v>0</v>
      </c>
      <c r="I219" s="125" t="n">
        <f aca="false">SUM(I220:I223)</f>
        <v>0</v>
      </c>
      <c r="J219" s="207" t="n">
        <f aca="false">I219/I$180</f>
        <v>0</v>
      </c>
      <c r="K219" s="205" t="n">
        <f aca="false">C219-I219</f>
        <v>0</v>
      </c>
      <c r="L219" s="213" t="n">
        <f aca="false">SUM(L220:L223)</f>
        <v>0</v>
      </c>
    </row>
    <row r="220" customFormat="false" ht="11.25" hidden="true" customHeight="true" outlineLevel="0" collapsed="false">
      <c r="A220" s="210" t="s">
        <v>187</v>
      </c>
      <c r="B220" s="213"/>
      <c r="C220" s="125"/>
      <c r="D220" s="125"/>
      <c r="E220" s="125"/>
      <c r="F220" s="207" t="n">
        <f aca="false">E220/E$180</f>
        <v>0</v>
      </c>
      <c r="G220" s="205" t="n">
        <f aca="false">C220-E220</f>
        <v>0</v>
      </c>
      <c r="H220" s="125"/>
      <c r="I220" s="125"/>
      <c r="J220" s="207" t="n">
        <f aca="false">I220/I$180</f>
        <v>0</v>
      </c>
      <c r="K220" s="205" t="n">
        <f aca="false">C220-I220</f>
        <v>0</v>
      </c>
      <c r="L220" s="213"/>
    </row>
    <row r="221" customFormat="false" ht="11.25" hidden="true" customHeight="true" outlineLevel="0" collapsed="false">
      <c r="A221" s="210" t="s">
        <v>188</v>
      </c>
      <c r="B221" s="213"/>
      <c r="C221" s="125"/>
      <c r="D221" s="125"/>
      <c r="E221" s="125"/>
      <c r="F221" s="207" t="n">
        <f aca="false">E221/E$180</f>
        <v>0</v>
      </c>
      <c r="G221" s="205" t="n">
        <f aca="false">C221-E221</f>
        <v>0</v>
      </c>
      <c r="H221" s="125"/>
      <c r="I221" s="125"/>
      <c r="J221" s="207" t="n">
        <f aca="false">I221/I$180</f>
        <v>0</v>
      </c>
      <c r="K221" s="205" t="n">
        <f aca="false">C221-I221</f>
        <v>0</v>
      </c>
      <c r="L221" s="213"/>
    </row>
    <row r="222" customFormat="false" ht="11.25" hidden="true" customHeight="true" outlineLevel="0" collapsed="false">
      <c r="A222" s="210" t="s">
        <v>189</v>
      </c>
      <c r="B222" s="213"/>
      <c r="C222" s="125"/>
      <c r="D222" s="125"/>
      <c r="E222" s="125"/>
      <c r="F222" s="207" t="n">
        <f aca="false">E222/E$180</f>
        <v>0</v>
      </c>
      <c r="G222" s="205" t="n">
        <f aca="false">C222-E222</f>
        <v>0</v>
      </c>
      <c r="H222" s="125"/>
      <c r="I222" s="125"/>
      <c r="J222" s="207" t="n">
        <f aca="false">I222/I$180</f>
        <v>0</v>
      </c>
      <c r="K222" s="205" t="n">
        <f aca="false">C222-I222</f>
        <v>0</v>
      </c>
      <c r="L222" s="213"/>
    </row>
    <row r="223" customFormat="false" ht="11.25" hidden="true" customHeight="true" outlineLevel="0" collapsed="false">
      <c r="A223" s="210" t="s">
        <v>164</v>
      </c>
      <c r="B223" s="213"/>
      <c r="C223" s="125"/>
      <c r="D223" s="125"/>
      <c r="E223" s="125"/>
      <c r="F223" s="207" t="n">
        <f aca="false">E223/E$180</f>
        <v>0</v>
      </c>
      <c r="G223" s="205" t="n">
        <f aca="false">C223-E223</f>
        <v>0</v>
      </c>
      <c r="H223" s="125"/>
      <c r="I223" s="125"/>
      <c r="J223" s="207" t="n">
        <f aca="false">I223/I$180</f>
        <v>0</v>
      </c>
      <c r="K223" s="205" t="n">
        <f aca="false">C223-I223</f>
        <v>0</v>
      </c>
      <c r="L223" s="213"/>
    </row>
    <row r="224" customFormat="false" ht="11.25" hidden="true" customHeight="true" outlineLevel="0" collapsed="false">
      <c r="A224" s="208" t="s">
        <v>190</v>
      </c>
      <c r="B224" s="213" t="n">
        <f aca="false">SUM(B225:B227)</f>
        <v>0</v>
      </c>
      <c r="C224" s="125" t="n">
        <f aca="false">SUM(C225:C227)</f>
        <v>0</v>
      </c>
      <c r="D224" s="125" t="n">
        <f aca="false">SUM(D225:D227)</f>
        <v>0</v>
      </c>
      <c r="E224" s="125" t="n">
        <f aca="false">SUM(E225:E227)</f>
        <v>0</v>
      </c>
      <c r="F224" s="207" t="n">
        <f aca="false">E224/E$180</f>
        <v>0</v>
      </c>
      <c r="G224" s="205" t="n">
        <f aca="false">C224-E224</f>
        <v>0</v>
      </c>
      <c r="H224" s="125" t="n">
        <f aca="false">SUM(H225:H227)</f>
        <v>0</v>
      </c>
      <c r="I224" s="125" t="n">
        <f aca="false">SUM(I225:I227)</f>
        <v>0</v>
      </c>
      <c r="J224" s="207" t="n">
        <f aca="false">I224/I$180</f>
        <v>0</v>
      </c>
      <c r="K224" s="205" t="n">
        <f aca="false">C224-I224</f>
        <v>0</v>
      </c>
      <c r="L224" s="213" t="n">
        <f aca="false">SUM(L225:L227)</f>
        <v>0</v>
      </c>
    </row>
    <row r="225" customFormat="false" ht="11.25" hidden="true" customHeight="true" outlineLevel="0" collapsed="false">
      <c r="A225" s="210" t="s">
        <v>191</v>
      </c>
      <c r="B225" s="213"/>
      <c r="C225" s="125"/>
      <c r="D225" s="125"/>
      <c r="E225" s="125"/>
      <c r="F225" s="207" t="n">
        <f aca="false">E225/E$180</f>
        <v>0</v>
      </c>
      <c r="G225" s="205" t="n">
        <f aca="false">C225-E225</f>
        <v>0</v>
      </c>
      <c r="H225" s="125"/>
      <c r="I225" s="125"/>
      <c r="J225" s="207" t="n">
        <f aca="false">I225/I$180</f>
        <v>0</v>
      </c>
      <c r="K225" s="205" t="n">
        <f aca="false">C225-I225</f>
        <v>0</v>
      </c>
      <c r="L225" s="213"/>
    </row>
    <row r="226" customFormat="false" ht="11.25" hidden="true" customHeight="true" outlineLevel="0" collapsed="false">
      <c r="A226" s="210" t="s">
        <v>192</v>
      </c>
      <c r="B226" s="213"/>
      <c r="C226" s="125"/>
      <c r="D226" s="125"/>
      <c r="E226" s="125"/>
      <c r="F226" s="207" t="n">
        <f aca="false">E226/E$180</f>
        <v>0</v>
      </c>
      <c r="G226" s="205" t="n">
        <f aca="false">C226-E226</f>
        <v>0</v>
      </c>
      <c r="H226" s="125"/>
      <c r="I226" s="125"/>
      <c r="J226" s="207" t="n">
        <f aca="false">I226/I$180</f>
        <v>0</v>
      </c>
      <c r="K226" s="205" t="n">
        <f aca="false">C226-I226</f>
        <v>0</v>
      </c>
      <c r="L226" s="213"/>
    </row>
    <row r="227" customFormat="false" ht="11.25" hidden="true" customHeight="true" outlineLevel="0" collapsed="false">
      <c r="A227" s="210" t="s">
        <v>164</v>
      </c>
      <c r="B227" s="213"/>
      <c r="C227" s="125"/>
      <c r="D227" s="125"/>
      <c r="E227" s="125"/>
      <c r="F227" s="207" t="n">
        <f aca="false">E227/E$180</f>
        <v>0</v>
      </c>
      <c r="G227" s="205" t="n">
        <f aca="false">C227-E227</f>
        <v>0</v>
      </c>
      <c r="H227" s="125"/>
      <c r="I227" s="125"/>
      <c r="J227" s="207" t="n">
        <f aca="false">I227/I$180</f>
        <v>0</v>
      </c>
      <c r="K227" s="205" t="n">
        <f aca="false">C227-I227</f>
        <v>0</v>
      </c>
      <c r="L227" s="213"/>
    </row>
    <row r="228" customFormat="false" ht="11.25" hidden="true" customHeight="true" outlineLevel="0" collapsed="false">
      <c r="A228" s="208" t="s">
        <v>193</v>
      </c>
      <c r="B228" s="213" t="n">
        <f aca="false">SUM(B229:B233)</f>
        <v>0</v>
      </c>
      <c r="C228" s="125" t="n">
        <f aca="false">SUM(C229:C233)</f>
        <v>0</v>
      </c>
      <c r="D228" s="125" t="n">
        <f aca="false">SUM(D229:D233)</f>
        <v>0</v>
      </c>
      <c r="E228" s="125" t="n">
        <f aca="false">SUM(E229:E233)</f>
        <v>0</v>
      </c>
      <c r="F228" s="207" t="n">
        <f aca="false">E228/E$180</f>
        <v>0</v>
      </c>
      <c r="G228" s="205" t="n">
        <f aca="false">C228-E228</f>
        <v>0</v>
      </c>
      <c r="H228" s="125" t="n">
        <f aca="false">SUM(H229:H233)</f>
        <v>0</v>
      </c>
      <c r="I228" s="125" t="n">
        <f aca="false">SUM(I229:I233)</f>
        <v>0</v>
      </c>
      <c r="J228" s="207" t="n">
        <f aca="false">I228/I$180</f>
        <v>0</v>
      </c>
      <c r="K228" s="205" t="n">
        <f aca="false">C228-I228</f>
        <v>0</v>
      </c>
      <c r="L228" s="213" t="n">
        <f aca="false">SUM(L229:L233)</f>
        <v>0</v>
      </c>
    </row>
    <row r="229" customFormat="false" ht="11.25" hidden="true" customHeight="true" outlineLevel="0" collapsed="false">
      <c r="A229" s="210" t="s">
        <v>194</v>
      </c>
      <c r="B229" s="213"/>
      <c r="C229" s="125"/>
      <c r="D229" s="125"/>
      <c r="E229" s="125"/>
      <c r="F229" s="207" t="n">
        <f aca="false">E229/E$180</f>
        <v>0</v>
      </c>
      <c r="G229" s="205" t="n">
        <f aca="false">C229-E229</f>
        <v>0</v>
      </c>
      <c r="H229" s="125"/>
      <c r="I229" s="125"/>
      <c r="J229" s="207" t="n">
        <f aca="false">I229/I$180</f>
        <v>0</v>
      </c>
      <c r="K229" s="205" t="n">
        <f aca="false">C229-I229</f>
        <v>0</v>
      </c>
      <c r="L229" s="213"/>
    </row>
    <row r="230" customFormat="false" ht="11.25" hidden="true" customHeight="true" outlineLevel="0" collapsed="false">
      <c r="A230" s="210" t="s">
        <v>195</v>
      </c>
      <c r="B230" s="213"/>
      <c r="C230" s="125"/>
      <c r="D230" s="125"/>
      <c r="E230" s="125"/>
      <c r="F230" s="207" t="n">
        <f aca="false">E230/E$180</f>
        <v>0</v>
      </c>
      <c r="G230" s="205" t="n">
        <f aca="false">C230-E230</f>
        <v>0</v>
      </c>
      <c r="H230" s="125"/>
      <c r="I230" s="125"/>
      <c r="J230" s="207" t="n">
        <f aca="false">I230/I$180</f>
        <v>0</v>
      </c>
      <c r="K230" s="205" t="n">
        <f aca="false">C230-I230</f>
        <v>0</v>
      </c>
      <c r="L230" s="213"/>
    </row>
    <row r="231" customFormat="false" ht="11.25" hidden="true" customHeight="true" outlineLevel="0" collapsed="false">
      <c r="A231" s="210" t="s">
        <v>196</v>
      </c>
      <c r="B231" s="213"/>
      <c r="C231" s="125"/>
      <c r="D231" s="125"/>
      <c r="E231" s="125"/>
      <c r="F231" s="207" t="n">
        <f aca="false">E231/E$180</f>
        <v>0</v>
      </c>
      <c r="G231" s="205" t="n">
        <f aca="false">C231-E231</f>
        <v>0</v>
      </c>
      <c r="H231" s="125"/>
      <c r="I231" s="125"/>
      <c r="J231" s="207" t="n">
        <f aca="false">I231/I$180</f>
        <v>0</v>
      </c>
      <c r="K231" s="205" t="n">
        <f aca="false">C231-I231</f>
        <v>0</v>
      </c>
      <c r="L231" s="213"/>
    </row>
    <row r="232" customFormat="false" ht="11.25" hidden="true" customHeight="true" outlineLevel="0" collapsed="false">
      <c r="A232" s="210" t="s">
        <v>197</v>
      </c>
      <c r="B232" s="213"/>
      <c r="C232" s="125"/>
      <c r="D232" s="125"/>
      <c r="E232" s="125"/>
      <c r="F232" s="207" t="n">
        <f aca="false">E232/E$180</f>
        <v>0</v>
      </c>
      <c r="G232" s="205" t="n">
        <f aca="false">C232-E232</f>
        <v>0</v>
      </c>
      <c r="H232" s="125"/>
      <c r="I232" s="125"/>
      <c r="J232" s="207" t="n">
        <f aca="false">I232/I$180</f>
        <v>0</v>
      </c>
      <c r="K232" s="205" t="n">
        <f aca="false">C232-I232</f>
        <v>0</v>
      </c>
      <c r="L232" s="213"/>
    </row>
    <row r="233" customFormat="false" ht="11.25" hidden="true" customHeight="true" outlineLevel="0" collapsed="false">
      <c r="A233" s="210" t="s">
        <v>164</v>
      </c>
      <c r="B233" s="213"/>
      <c r="C233" s="125"/>
      <c r="D233" s="125"/>
      <c r="E233" s="125"/>
      <c r="F233" s="207" t="n">
        <f aca="false">E233/E$180</f>
        <v>0</v>
      </c>
      <c r="G233" s="205" t="n">
        <f aca="false">C233-E233</f>
        <v>0</v>
      </c>
      <c r="H233" s="125"/>
      <c r="I233" s="125"/>
      <c r="J233" s="207" t="n">
        <f aca="false">I233/I$180</f>
        <v>0</v>
      </c>
      <c r="K233" s="205" t="n">
        <f aca="false">C233-I233</f>
        <v>0</v>
      </c>
      <c r="L233" s="213"/>
    </row>
    <row r="234" customFormat="false" ht="11.25" hidden="false" customHeight="true" outlineLevel="0" collapsed="false">
      <c r="A234" s="208" t="s">
        <v>198</v>
      </c>
      <c r="B234" s="213" t="n">
        <f aca="false">SUM(B235:B239)</f>
        <v>3424741.48</v>
      </c>
      <c r="C234" s="125" t="n">
        <f aca="false">SUM(C235:C239)</f>
        <v>2624741.48</v>
      </c>
      <c r="D234" s="125" t="n">
        <f aca="false">SUM(D235:D239)</f>
        <v>644176.1</v>
      </c>
      <c r="E234" s="125" t="n">
        <f aca="false">SUM(E235:E239)</f>
        <v>2576921.17</v>
      </c>
      <c r="F234" s="207" t="n">
        <f aca="false">E234/E$180</f>
        <v>0.00635169123996135</v>
      </c>
      <c r="G234" s="205" t="n">
        <f aca="false">C234-E234</f>
        <v>47820.3100000001</v>
      </c>
      <c r="H234" s="125" t="n">
        <f aca="false">SUM(H235:H239)</f>
        <v>644176.1</v>
      </c>
      <c r="I234" s="125" t="n">
        <f aca="false">SUM(I235:I239)</f>
        <v>2576921.17</v>
      </c>
      <c r="J234" s="207" t="n">
        <f aca="false">I234/I$180</f>
        <v>0.0065846260952744</v>
      </c>
      <c r="K234" s="205" t="n">
        <f aca="false">C234-I234</f>
        <v>47820.3100000001</v>
      </c>
      <c r="L234" s="213" t="n">
        <f aca="false">SUM(L235:L239)</f>
        <v>0</v>
      </c>
    </row>
    <row r="235" customFormat="false" ht="11.25" hidden="true" customHeight="true" outlineLevel="0" collapsed="false">
      <c r="A235" s="210" t="s">
        <v>199</v>
      </c>
      <c r="B235" s="213"/>
      <c r="C235" s="125"/>
      <c r="D235" s="125"/>
      <c r="E235" s="125"/>
      <c r="F235" s="207" t="n">
        <f aca="false">E235/E$180</f>
        <v>0</v>
      </c>
      <c r="G235" s="205" t="n">
        <f aca="false">C235-E235</f>
        <v>0</v>
      </c>
      <c r="H235" s="125"/>
      <c r="I235" s="125"/>
      <c r="J235" s="207" t="n">
        <f aca="false">I235/I$180</f>
        <v>0</v>
      </c>
      <c r="K235" s="205" t="n">
        <f aca="false">C235-I235</f>
        <v>0</v>
      </c>
      <c r="L235" s="213"/>
    </row>
    <row r="236" customFormat="false" ht="11.25" hidden="false" customHeight="true" outlineLevel="0" collapsed="false">
      <c r="A236" s="227" t="s">
        <v>200</v>
      </c>
      <c r="B236" s="228" t="n">
        <v>3424741.48</v>
      </c>
      <c r="C236" s="174" t="n">
        <v>2624741.48</v>
      </c>
      <c r="D236" s="174" t="n">
        <v>644176.1</v>
      </c>
      <c r="E236" s="174" t="n">
        <v>2576921.17</v>
      </c>
      <c r="F236" s="229" t="n">
        <f aca="false">E236/E$180</f>
        <v>0.00635169123996135</v>
      </c>
      <c r="G236" s="230" t="n">
        <f aca="false">C236-E236</f>
        <v>47820.3100000001</v>
      </c>
      <c r="H236" s="174" t="n">
        <v>644176.1</v>
      </c>
      <c r="I236" s="174" t="n">
        <v>2576921.17</v>
      </c>
      <c r="J236" s="229" t="n">
        <f aca="false">I236/I$180</f>
        <v>0.0065846260952744</v>
      </c>
      <c r="K236" s="230" t="n">
        <f aca="false">C236-I236</f>
        <v>47820.3100000001</v>
      </c>
      <c r="L236" s="228" t="n">
        <f aca="false">E236-I236</f>
        <v>0</v>
      </c>
    </row>
    <row r="237" customFormat="false" ht="11.25" hidden="true" customHeight="true" outlineLevel="0" collapsed="false">
      <c r="A237" s="210" t="s">
        <v>201</v>
      </c>
      <c r="B237" s="231"/>
      <c r="C237" s="231"/>
      <c r="D237" s="231"/>
      <c r="E237" s="231"/>
      <c r="F237" s="207" t="n">
        <f aca="false">E237/E$180</f>
        <v>0</v>
      </c>
      <c r="G237" s="232" t="n">
        <f aca="false">C237-E237</f>
        <v>0</v>
      </c>
      <c r="H237" s="231"/>
      <c r="I237" s="231"/>
      <c r="J237" s="207" t="n">
        <f aca="false">I237/I$180</f>
        <v>0</v>
      </c>
      <c r="K237" s="232" t="n">
        <f aca="false">C237-I237</f>
        <v>0</v>
      </c>
      <c r="L237" s="231"/>
    </row>
    <row r="238" customFormat="false" ht="11.25" hidden="true" customHeight="true" outlineLevel="0" collapsed="false">
      <c r="A238" s="210" t="s">
        <v>202</v>
      </c>
      <c r="B238" s="231"/>
      <c r="C238" s="231"/>
      <c r="D238" s="231"/>
      <c r="E238" s="231"/>
      <c r="F238" s="207" t="n">
        <f aca="false">E238/E$180</f>
        <v>0</v>
      </c>
      <c r="G238" s="232" t="n">
        <f aca="false">C238-E238</f>
        <v>0</v>
      </c>
      <c r="H238" s="231"/>
      <c r="I238" s="231"/>
      <c r="J238" s="207" t="n">
        <f aca="false">I238/I$180</f>
        <v>0</v>
      </c>
      <c r="K238" s="232" t="n">
        <f aca="false">C238-I238</f>
        <v>0</v>
      </c>
      <c r="L238" s="231"/>
    </row>
    <row r="239" customFormat="false" ht="11.25" hidden="true" customHeight="true" outlineLevel="0" collapsed="false">
      <c r="A239" s="210" t="s">
        <v>164</v>
      </c>
      <c r="B239" s="231"/>
      <c r="C239" s="231"/>
      <c r="D239" s="231"/>
      <c r="E239" s="231"/>
      <c r="F239" s="207" t="n">
        <f aca="false">E239/E$180</f>
        <v>0</v>
      </c>
      <c r="G239" s="232" t="n">
        <f aca="false">C239-E239</f>
        <v>0</v>
      </c>
      <c r="H239" s="231"/>
      <c r="I239" s="231"/>
      <c r="J239" s="207" t="n">
        <f aca="false">I239/I$180</f>
        <v>0</v>
      </c>
      <c r="K239" s="232" t="n">
        <f aca="false">C239-I239</f>
        <v>0</v>
      </c>
      <c r="L239" s="231"/>
    </row>
    <row r="240" customFormat="false" ht="11.25" hidden="true" customHeight="true" outlineLevel="0" collapsed="false">
      <c r="A240" s="208" t="s">
        <v>203</v>
      </c>
      <c r="B240" s="231" t="n">
        <f aca="false">SUM(B241:B247)</f>
        <v>0</v>
      </c>
      <c r="C240" s="231" t="n">
        <f aca="false">SUM(C241:C247)</f>
        <v>0</v>
      </c>
      <c r="D240" s="231" t="n">
        <f aca="false">SUM(D241:D247)</f>
        <v>0</v>
      </c>
      <c r="E240" s="231" t="n">
        <f aca="false">SUM(E241:E247)</f>
        <v>0</v>
      </c>
      <c r="F240" s="207" t="n">
        <f aca="false">E240/E$180</f>
        <v>0</v>
      </c>
      <c r="G240" s="232" t="n">
        <f aca="false">C240-E240</f>
        <v>0</v>
      </c>
      <c r="H240" s="231" t="n">
        <f aca="false">SUM(H241:H247)</f>
        <v>0</v>
      </c>
      <c r="I240" s="231" t="n">
        <f aca="false">SUM(I241:I247)</f>
        <v>0</v>
      </c>
      <c r="J240" s="207" t="n">
        <f aca="false">I240/I$180</f>
        <v>0</v>
      </c>
      <c r="K240" s="232" t="n">
        <f aca="false">C240-I240</f>
        <v>0</v>
      </c>
      <c r="L240" s="231" t="n">
        <f aca="false">SUM(L241:L247)</f>
        <v>0</v>
      </c>
    </row>
    <row r="241" customFormat="false" ht="11.25" hidden="true" customHeight="true" outlineLevel="0" collapsed="false">
      <c r="A241" s="210" t="s">
        <v>204</v>
      </c>
      <c r="B241" s="231"/>
      <c r="C241" s="231"/>
      <c r="D241" s="231"/>
      <c r="E241" s="231"/>
      <c r="F241" s="207" t="n">
        <f aca="false">E241/E$180</f>
        <v>0</v>
      </c>
      <c r="G241" s="232" t="n">
        <f aca="false">C241-E241</f>
        <v>0</v>
      </c>
      <c r="H241" s="231"/>
      <c r="I241" s="231"/>
      <c r="J241" s="207" t="n">
        <f aca="false">I241/I$180</f>
        <v>0</v>
      </c>
      <c r="K241" s="232" t="n">
        <f aca="false">C241-I241</f>
        <v>0</v>
      </c>
      <c r="L241" s="231"/>
    </row>
    <row r="242" customFormat="false" ht="11.25" hidden="true" customHeight="true" outlineLevel="0" collapsed="false">
      <c r="A242" s="210" t="s">
        <v>205</v>
      </c>
      <c r="B242" s="231"/>
      <c r="C242" s="231"/>
      <c r="D242" s="231"/>
      <c r="E242" s="231"/>
      <c r="F242" s="207" t="n">
        <f aca="false">E242/E$180</f>
        <v>0</v>
      </c>
      <c r="G242" s="232" t="n">
        <f aca="false">C242-E242</f>
        <v>0</v>
      </c>
      <c r="H242" s="231"/>
      <c r="I242" s="231"/>
      <c r="J242" s="207" t="n">
        <f aca="false">I242/I$180</f>
        <v>0</v>
      </c>
      <c r="K242" s="232" t="n">
        <f aca="false">C242-I242</f>
        <v>0</v>
      </c>
      <c r="L242" s="231"/>
    </row>
    <row r="243" customFormat="false" ht="11.25" hidden="true" customHeight="true" outlineLevel="0" collapsed="false">
      <c r="A243" s="210" t="s">
        <v>206</v>
      </c>
      <c r="B243" s="231"/>
      <c r="C243" s="231"/>
      <c r="D243" s="231"/>
      <c r="E243" s="231"/>
      <c r="F243" s="207" t="n">
        <f aca="false">E243/E$180</f>
        <v>0</v>
      </c>
      <c r="G243" s="232" t="n">
        <f aca="false">C243-E243</f>
        <v>0</v>
      </c>
      <c r="H243" s="231"/>
      <c r="I243" s="231"/>
      <c r="J243" s="207" t="n">
        <f aca="false">I243/I$180</f>
        <v>0</v>
      </c>
      <c r="K243" s="232" t="n">
        <f aca="false">C243-I243</f>
        <v>0</v>
      </c>
      <c r="L243" s="231"/>
    </row>
    <row r="244" customFormat="false" ht="11.25" hidden="true" customHeight="true" outlineLevel="0" collapsed="false">
      <c r="A244" s="210" t="s">
        <v>207</v>
      </c>
      <c r="B244" s="231"/>
      <c r="C244" s="231"/>
      <c r="D244" s="231"/>
      <c r="E244" s="231"/>
      <c r="F244" s="207" t="n">
        <f aca="false">E244/E$180</f>
        <v>0</v>
      </c>
      <c r="G244" s="232" t="n">
        <f aca="false">C244-E244</f>
        <v>0</v>
      </c>
      <c r="H244" s="231"/>
      <c r="I244" s="231"/>
      <c r="J244" s="207" t="n">
        <f aca="false">I244/I$180</f>
        <v>0</v>
      </c>
      <c r="K244" s="232" t="n">
        <f aca="false">C244-I244</f>
        <v>0</v>
      </c>
      <c r="L244" s="231"/>
    </row>
    <row r="245" customFormat="false" ht="11.25" hidden="true" customHeight="true" outlineLevel="0" collapsed="false">
      <c r="A245" s="210" t="s">
        <v>208</v>
      </c>
      <c r="B245" s="231"/>
      <c r="C245" s="231"/>
      <c r="D245" s="231"/>
      <c r="E245" s="231"/>
      <c r="F245" s="207" t="n">
        <f aca="false">E245/E$180</f>
        <v>0</v>
      </c>
      <c r="G245" s="232" t="n">
        <f aca="false">C245-E245</f>
        <v>0</v>
      </c>
      <c r="H245" s="231"/>
      <c r="I245" s="231"/>
      <c r="J245" s="207" t="n">
        <f aca="false">I245/I$180</f>
        <v>0</v>
      </c>
      <c r="K245" s="232" t="n">
        <f aca="false">C245-I245</f>
        <v>0</v>
      </c>
      <c r="L245" s="231"/>
    </row>
    <row r="246" customFormat="false" ht="11.25" hidden="true" customHeight="true" outlineLevel="0" collapsed="false">
      <c r="A246" s="210" t="s">
        <v>209</v>
      </c>
      <c r="B246" s="231"/>
      <c r="C246" s="231"/>
      <c r="D246" s="231"/>
      <c r="E246" s="231"/>
      <c r="F246" s="207" t="n">
        <f aca="false">E246/E$180</f>
        <v>0</v>
      </c>
      <c r="G246" s="232" t="n">
        <f aca="false">C246-E246</f>
        <v>0</v>
      </c>
      <c r="H246" s="231"/>
      <c r="I246" s="231"/>
      <c r="J246" s="207" t="n">
        <f aca="false">I246/I$180</f>
        <v>0</v>
      </c>
      <c r="K246" s="232" t="n">
        <f aca="false">C246-I246</f>
        <v>0</v>
      </c>
      <c r="L246" s="231"/>
    </row>
    <row r="247" customFormat="false" ht="11.25" hidden="true" customHeight="true" outlineLevel="0" collapsed="false">
      <c r="A247" s="210" t="s">
        <v>164</v>
      </c>
      <c r="B247" s="231"/>
      <c r="C247" s="231"/>
      <c r="D247" s="231"/>
      <c r="E247" s="231"/>
      <c r="F247" s="207" t="n">
        <f aca="false">E247/E$180</f>
        <v>0</v>
      </c>
      <c r="G247" s="232" t="n">
        <f aca="false">C247-E247</f>
        <v>0</v>
      </c>
      <c r="H247" s="231"/>
      <c r="I247" s="231"/>
      <c r="J247" s="207" t="n">
        <f aca="false">I247/I$180</f>
        <v>0</v>
      </c>
      <c r="K247" s="232" t="n">
        <f aca="false">C247-I247</f>
        <v>0</v>
      </c>
      <c r="L247" s="231"/>
    </row>
    <row r="248" customFormat="false" ht="11.25" hidden="true" customHeight="true" outlineLevel="0" collapsed="false">
      <c r="A248" s="208" t="s">
        <v>210</v>
      </c>
      <c r="B248" s="231" t="n">
        <f aca="false">SUM(B249:B253)</f>
        <v>0</v>
      </c>
      <c r="C248" s="231" t="n">
        <f aca="false">SUM(C249:C253)</f>
        <v>0</v>
      </c>
      <c r="D248" s="231" t="n">
        <f aca="false">SUM(D249:D253)</f>
        <v>0</v>
      </c>
      <c r="E248" s="231" t="n">
        <f aca="false">SUM(E249:E253)</f>
        <v>0</v>
      </c>
      <c r="F248" s="207" t="n">
        <f aca="false">E248/E$180</f>
        <v>0</v>
      </c>
      <c r="G248" s="232" t="n">
        <f aca="false">C248-E248</f>
        <v>0</v>
      </c>
      <c r="H248" s="231" t="n">
        <f aca="false">SUM(H249:H253)</f>
        <v>0</v>
      </c>
      <c r="I248" s="231" t="n">
        <f aca="false">SUM(I249:I253)</f>
        <v>0</v>
      </c>
      <c r="J248" s="207" t="n">
        <f aca="false">I248/I$180</f>
        <v>0</v>
      </c>
      <c r="K248" s="232" t="n">
        <f aca="false">C248-I248</f>
        <v>0</v>
      </c>
      <c r="L248" s="231" t="n">
        <f aca="false">SUM(L249:L253)</f>
        <v>0</v>
      </c>
    </row>
    <row r="249" customFormat="false" ht="11.25" hidden="true" customHeight="true" outlineLevel="0" collapsed="false">
      <c r="A249" s="210" t="s">
        <v>211</v>
      </c>
      <c r="B249" s="231"/>
      <c r="C249" s="231"/>
      <c r="D249" s="231"/>
      <c r="E249" s="231"/>
      <c r="F249" s="207" t="n">
        <f aca="false">E249/E$180</f>
        <v>0</v>
      </c>
      <c r="G249" s="232" t="n">
        <f aca="false">C249-E249</f>
        <v>0</v>
      </c>
      <c r="H249" s="231"/>
      <c r="I249" s="231"/>
      <c r="J249" s="207" t="n">
        <f aca="false">I249/I$180</f>
        <v>0</v>
      </c>
      <c r="K249" s="232" t="n">
        <f aca="false">C249-I249</f>
        <v>0</v>
      </c>
      <c r="L249" s="231"/>
    </row>
    <row r="250" customFormat="false" ht="11.25" hidden="true" customHeight="true" outlineLevel="0" collapsed="false">
      <c r="A250" s="210" t="s">
        <v>212</v>
      </c>
      <c r="B250" s="231"/>
      <c r="C250" s="231"/>
      <c r="D250" s="231"/>
      <c r="E250" s="231"/>
      <c r="F250" s="207" t="n">
        <f aca="false">E250/E$180</f>
        <v>0</v>
      </c>
      <c r="G250" s="232" t="n">
        <f aca="false">C250-E250</f>
        <v>0</v>
      </c>
      <c r="H250" s="231"/>
      <c r="I250" s="231"/>
      <c r="J250" s="207" t="n">
        <f aca="false">I250/I$180</f>
        <v>0</v>
      </c>
      <c r="K250" s="232" t="n">
        <f aca="false">C250-I250</f>
        <v>0</v>
      </c>
      <c r="L250" s="231"/>
    </row>
    <row r="251" customFormat="false" ht="11.25" hidden="true" customHeight="true" outlineLevel="0" collapsed="false">
      <c r="A251" s="210" t="s">
        <v>213</v>
      </c>
      <c r="B251" s="231"/>
      <c r="C251" s="231"/>
      <c r="D251" s="231"/>
      <c r="E251" s="231"/>
      <c r="F251" s="207" t="n">
        <f aca="false">E251/E$180</f>
        <v>0</v>
      </c>
      <c r="G251" s="232" t="n">
        <f aca="false">C251-E251</f>
        <v>0</v>
      </c>
      <c r="H251" s="231"/>
      <c r="I251" s="231"/>
      <c r="J251" s="207" t="n">
        <f aca="false">I251/I$180</f>
        <v>0</v>
      </c>
      <c r="K251" s="232" t="n">
        <f aca="false">C251-I251</f>
        <v>0</v>
      </c>
      <c r="L251" s="231"/>
    </row>
    <row r="252" customFormat="false" ht="11.25" hidden="true" customHeight="true" outlineLevel="0" collapsed="false">
      <c r="A252" s="210" t="s">
        <v>214</v>
      </c>
      <c r="B252" s="231"/>
      <c r="C252" s="231"/>
      <c r="D252" s="231"/>
      <c r="E252" s="231"/>
      <c r="F252" s="207" t="n">
        <f aca="false">E252/E$180</f>
        <v>0</v>
      </c>
      <c r="G252" s="232" t="n">
        <f aca="false">C252-E252</f>
        <v>0</v>
      </c>
      <c r="H252" s="231"/>
      <c r="I252" s="231"/>
      <c r="J252" s="207" t="n">
        <f aca="false">I252/I$180</f>
        <v>0</v>
      </c>
      <c r="K252" s="232" t="n">
        <f aca="false">C252-I252</f>
        <v>0</v>
      </c>
      <c r="L252" s="231"/>
    </row>
    <row r="253" customFormat="false" ht="11.25" hidden="true" customHeight="true" outlineLevel="0" collapsed="false">
      <c r="A253" s="210" t="s">
        <v>164</v>
      </c>
      <c r="B253" s="231"/>
      <c r="C253" s="231"/>
      <c r="D253" s="231"/>
      <c r="E253" s="231"/>
      <c r="F253" s="207" t="n">
        <f aca="false">E253/E$180</f>
        <v>0</v>
      </c>
      <c r="G253" s="232" t="n">
        <f aca="false">C253-E253</f>
        <v>0</v>
      </c>
      <c r="H253" s="231"/>
      <c r="I253" s="231"/>
      <c r="J253" s="207" t="n">
        <f aca="false">I253/I$180</f>
        <v>0</v>
      </c>
      <c r="K253" s="232" t="n">
        <f aca="false">C253-I253</f>
        <v>0</v>
      </c>
      <c r="L253" s="231"/>
    </row>
    <row r="254" customFormat="false" ht="11.25" hidden="true" customHeight="true" outlineLevel="0" collapsed="false">
      <c r="A254" s="208" t="s">
        <v>215</v>
      </c>
      <c r="B254" s="231" t="n">
        <f aca="false">SUM(B255:B263)</f>
        <v>0</v>
      </c>
      <c r="C254" s="231" t="n">
        <f aca="false">SUM(C255:C263)</f>
        <v>0</v>
      </c>
      <c r="D254" s="231" t="n">
        <f aca="false">SUM(D255:D263)</f>
        <v>0</v>
      </c>
      <c r="E254" s="231" t="n">
        <f aca="false">SUM(E255:E263)</f>
        <v>0</v>
      </c>
      <c r="F254" s="207" t="n">
        <f aca="false">E254/E$180</f>
        <v>0</v>
      </c>
      <c r="G254" s="232" t="n">
        <f aca="false">C254-E254</f>
        <v>0</v>
      </c>
      <c r="H254" s="231" t="n">
        <f aca="false">SUM(H255:H263)</f>
        <v>0</v>
      </c>
      <c r="I254" s="231" t="n">
        <f aca="false">SUM(I255:I263)</f>
        <v>0</v>
      </c>
      <c r="J254" s="207" t="n">
        <f aca="false">I254/I$180</f>
        <v>0</v>
      </c>
      <c r="K254" s="232" t="n">
        <f aca="false">C254-I254</f>
        <v>0</v>
      </c>
      <c r="L254" s="231" t="n">
        <f aca="false">SUM(L255:L263)</f>
        <v>0</v>
      </c>
    </row>
    <row r="255" customFormat="false" ht="11.25" hidden="true" customHeight="true" outlineLevel="0" collapsed="false">
      <c r="A255" s="210" t="s">
        <v>216</v>
      </c>
      <c r="B255" s="231"/>
      <c r="C255" s="231"/>
      <c r="D255" s="231"/>
      <c r="E255" s="231"/>
      <c r="F255" s="207" t="n">
        <f aca="false">E255/E$180</f>
        <v>0</v>
      </c>
      <c r="G255" s="232" t="n">
        <f aca="false">C255-E255</f>
        <v>0</v>
      </c>
      <c r="H255" s="231"/>
      <c r="I255" s="231"/>
      <c r="J255" s="207" t="n">
        <f aca="false">I255/I$180</f>
        <v>0</v>
      </c>
      <c r="K255" s="232" t="n">
        <f aca="false">C255-I255</f>
        <v>0</v>
      </c>
      <c r="L255" s="231"/>
    </row>
    <row r="256" customFormat="false" ht="11.25" hidden="true" customHeight="true" outlineLevel="0" collapsed="false">
      <c r="A256" s="210" t="s">
        <v>217</v>
      </c>
      <c r="B256" s="231"/>
      <c r="C256" s="231"/>
      <c r="D256" s="231"/>
      <c r="E256" s="231"/>
      <c r="F256" s="207" t="n">
        <f aca="false">E256/E$180</f>
        <v>0</v>
      </c>
      <c r="G256" s="232" t="n">
        <f aca="false">C256-E256</f>
        <v>0</v>
      </c>
      <c r="H256" s="231"/>
      <c r="I256" s="231"/>
      <c r="J256" s="207" t="n">
        <f aca="false">I256/I$180</f>
        <v>0</v>
      </c>
      <c r="K256" s="232" t="n">
        <f aca="false">C256-I256</f>
        <v>0</v>
      </c>
      <c r="L256" s="231"/>
    </row>
    <row r="257" customFormat="false" ht="11.25" hidden="true" customHeight="true" outlineLevel="0" collapsed="false">
      <c r="A257" s="210" t="s">
        <v>218</v>
      </c>
      <c r="B257" s="231"/>
      <c r="C257" s="231"/>
      <c r="D257" s="231"/>
      <c r="E257" s="231"/>
      <c r="F257" s="207" t="n">
        <f aca="false">E257/E$180</f>
        <v>0</v>
      </c>
      <c r="G257" s="232" t="n">
        <f aca="false">C257-E257</f>
        <v>0</v>
      </c>
      <c r="H257" s="231"/>
      <c r="I257" s="231"/>
      <c r="J257" s="207" t="n">
        <f aca="false">I257/I$180</f>
        <v>0</v>
      </c>
      <c r="K257" s="232" t="n">
        <f aca="false">C257-I257</f>
        <v>0</v>
      </c>
      <c r="L257" s="231"/>
    </row>
    <row r="258" customFormat="false" ht="11.25" hidden="true" customHeight="true" outlineLevel="0" collapsed="false">
      <c r="A258" s="210" t="s">
        <v>219</v>
      </c>
      <c r="B258" s="231"/>
      <c r="C258" s="231"/>
      <c r="D258" s="231"/>
      <c r="E258" s="231"/>
      <c r="F258" s="207" t="n">
        <f aca="false">E258/E$180</f>
        <v>0</v>
      </c>
      <c r="G258" s="232" t="n">
        <f aca="false">C258-E258</f>
        <v>0</v>
      </c>
      <c r="H258" s="231"/>
      <c r="I258" s="231"/>
      <c r="J258" s="207" t="n">
        <f aca="false">I258/I$180</f>
        <v>0</v>
      </c>
      <c r="K258" s="232" t="n">
        <f aca="false">C258-I258</f>
        <v>0</v>
      </c>
      <c r="L258" s="231"/>
    </row>
    <row r="259" customFormat="false" ht="11.25" hidden="true" customHeight="true" outlineLevel="0" collapsed="false">
      <c r="A259" s="210" t="s">
        <v>220</v>
      </c>
      <c r="B259" s="231"/>
      <c r="C259" s="231"/>
      <c r="D259" s="231"/>
      <c r="E259" s="231"/>
      <c r="F259" s="207" t="n">
        <f aca="false">E259/E$180</f>
        <v>0</v>
      </c>
      <c r="G259" s="232" t="n">
        <f aca="false">C259-E259</f>
        <v>0</v>
      </c>
      <c r="H259" s="231"/>
      <c r="I259" s="231"/>
      <c r="J259" s="207" t="n">
        <f aca="false">I259/I$180</f>
        <v>0</v>
      </c>
      <c r="K259" s="232" t="n">
        <f aca="false">C259-I259</f>
        <v>0</v>
      </c>
      <c r="L259" s="231"/>
    </row>
    <row r="260" customFormat="false" ht="11.25" hidden="true" customHeight="true" outlineLevel="0" collapsed="false">
      <c r="A260" s="210" t="s">
        <v>221</v>
      </c>
      <c r="B260" s="231"/>
      <c r="C260" s="231"/>
      <c r="D260" s="231"/>
      <c r="E260" s="231"/>
      <c r="F260" s="207" t="n">
        <f aca="false">E260/E$180</f>
        <v>0</v>
      </c>
      <c r="G260" s="232" t="n">
        <f aca="false">C260-E260</f>
        <v>0</v>
      </c>
      <c r="H260" s="231"/>
      <c r="I260" s="231"/>
      <c r="J260" s="207" t="n">
        <f aca="false">I260/I$180</f>
        <v>0</v>
      </c>
      <c r="K260" s="232" t="n">
        <f aca="false">C260-I260</f>
        <v>0</v>
      </c>
      <c r="L260" s="231"/>
    </row>
    <row r="261" customFormat="false" ht="11.25" hidden="true" customHeight="true" outlineLevel="0" collapsed="false">
      <c r="A261" s="210" t="s">
        <v>222</v>
      </c>
      <c r="B261" s="231"/>
      <c r="C261" s="231"/>
      <c r="D261" s="231"/>
      <c r="E261" s="231"/>
      <c r="F261" s="207" t="n">
        <f aca="false">E261/E$180</f>
        <v>0</v>
      </c>
      <c r="G261" s="232" t="n">
        <f aca="false">C261-E261</f>
        <v>0</v>
      </c>
      <c r="H261" s="231"/>
      <c r="I261" s="231"/>
      <c r="J261" s="207" t="n">
        <f aca="false">I261/I$180</f>
        <v>0</v>
      </c>
      <c r="K261" s="232" t="n">
        <f aca="false">C261-I261</f>
        <v>0</v>
      </c>
      <c r="L261" s="231"/>
    </row>
    <row r="262" customFormat="false" ht="11.25" hidden="true" customHeight="true" outlineLevel="0" collapsed="false">
      <c r="A262" s="210" t="s">
        <v>223</v>
      </c>
      <c r="B262" s="231"/>
      <c r="C262" s="231"/>
      <c r="D262" s="231"/>
      <c r="E262" s="231"/>
      <c r="F262" s="207" t="n">
        <f aca="false">E262/E$180</f>
        <v>0</v>
      </c>
      <c r="G262" s="232" t="n">
        <f aca="false">C262-E262</f>
        <v>0</v>
      </c>
      <c r="H262" s="231"/>
      <c r="I262" s="231"/>
      <c r="J262" s="207" t="n">
        <f aca="false">I262/I$180</f>
        <v>0</v>
      </c>
      <c r="K262" s="232" t="n">
        <f aca="false">C262-I262</f>
        <v>0</v>
      </c>
      <c r="L262" s="231"/>
    </row>
    <row r="263" customFormat="false" ht="11.25" hidden="true" customHeight="true" outlineLevel="0" collapsed="false">
      <c r="A263" s="210" t="s">
        <v>164</v>
      </c>
      <c r="B263" s="231"/>
      <c r="C263" s="231"/>
      <c r="D263" s="231"/>
      <c r="E263" s="231"/>
      <c r="F263" s="207" t="n">
        <f aca="false">E263/E$180</f>
        <v>0</v>
      </c>
      <c r="G263" s="232" t="n">
        <f aca="false">C263-E263</f>
        <v>0</v>
      </c>
      <c r="H263" s="231"/>
      <c r="I263" s="231"/>
      <c r="J263" s="207" t="n">
        <f aca="false">I263/I$180</f>
        <v>0</v>
      </c>
      <c r="K263" s="232" t="n">
        <f aca="false">C263-I263</f>
        <v>0</v>
      </c>
      <c r="L263" s="231"/>
    </row>
    <row r="264" customFormat="false" ht="11.25" hidden="true" customHeight="true" outlineLevel="0" collapsed="false">
      <c r="A264" s="208" t="s">
        <v>224</v>
      </c>
      <c r="B264" s="231" t="n">
        <f aca="false">SUM(B265:B267)</f>
        <v>0</v>
      </c>
      <c r="C264" s="231" t="n">
        <f aca="false">SUM(C265:C267)</f>
        <v>0</v>
      </c>
      <c r="D264" s="231" t="n">
        <f aca="false">SUM(D265:D267)</f>
        <v>0</v>
      </c>
      <c r="E264" s="231" t="n">
        <f aca="false">SUM(E265:E267)</f>
        <v>0</v>
      </c>
      <c r="F264" s="207" t="n">
        <f aca="false">E264/E$180</f>
        <v>0</v>
      </c>
      <c r="G264" s="232" t="n">
        <f aca="false">C264-E264</f>
        <v>0</v>
      </c>
      <c r="H264" s="231" t="n">
        <f aca="false">SUM(H265:H267)</f>
        <v>0</v>
      </c>
      <c r="I264" s="231" t="n">
        <f aca="false">SUM(I265:I267)</f>
        <v>0</v>
      </c>
      <c r="J264" s="207" t="n">
        <f aca="false">I264/I$180</f>
        <v>0</v>
      </c>
      <c r="K264" s="232" t="n">
        <f aca="false">C264-I264</f>
        <v>0</v>
      </c>
      <c r="L264" s="231" t="n">
        <f aca="false">SUM(L265:L267)</f>
        <v>0</v>
      </c>
    </row>
    <row r="265" customFormat="false" ht="11.25" hidden="true" customHeight="true" outlineLevel="0" collapsed="false">
      <c r="A265" s="210" t="s">
        <v>225</v>
      </c>
      <c r="B265" s="231"/>
      <c r="C265" s="231"/>
      <c r="D265" s="231"/>
      <c r="E265" s="231"/>
      <c r="F265" s="207" t="n">
        <f aca="false">E265/E$180</f>
        <v>0</v>
      </c>
      <c r="G265" s="232" t="n">
        <f aca="false">C265-E265</f>
        <v>0</v>
      </c>
      <c r="H265" s="231"/>
      <c r="I265" s="231"/>
      <c r="J265" s="207" t="n">
        <f aca="false">I265/I$180</f>
        <v>0</v>
      </c>
      <c r="K265" s="232" t="n">
        <f aca="false">C265-I265</f>
        <v>0</v>
      </c>
      <c r="L265" s="231"/>
    </row>
    <row r="266" customFormat="false" ht="11.25" hidden="true" customHeight="true" outlineLevel="0" collapsed="false">
      <c r="A266" s="210" t="s">
        <v>226</v>
      </c>
      <c r="B266" s="231"/>
      <c r="C266" s="231"/>
      <c r="D266" s="231"/>
      <c r="E266" s="231"/>
      <c r="F266" s="207" t="n">
        <f aca="false">E266/E$180</f>
        <v>0</v>
      </c>
      <c r="G266" s="232" t="n">
        <f aca="false">C266-E266</f>
        <v>0</v>
      </c>
      <c r="H266" s="231"/>
      <c r="I266" s="231"/>
      <c r="J266" s="207" t="n">
        <f aca="false">I266/I$180</f>
        <v>0</v>
      </c>
      <c r="K266" s="232" t="n">
        <f aca="false">C266-I266</f>
        <v>0</v>
      </c>
      <c r="L266" s="231"/>
    </row>
    <row r="267" customFormat="false" ht="11.25" hidden="true" customHeight="true" outlineLevel="0" collapsed="false">
      <c r="A267" s="210" t="s">
        <v>164</v>
      </c>
      <c r="B267" s="231"/>
      <c r="C267" s="231"/>
      <c r="D267" s="231"/>
      <c r="E267" s="231"/>
      <c r="F267" s="207" t="n">
        <f aca="false">E267/E$180</f>
        <v>0</v>
      </c>
      <c r="G267" s="232" t="n">
        <f aca="false">C267-E267</f>
        <v>0</v>
      </c>
      <c r="H267" s="231"/>
      <c r="I267" s="231"/>
      <c r="J267" s="207" t="n">
        <f aca="false">I267/I$180</f>
        <v>0</v>
      </c>
      <c r="K267" s="232" t="n">
        <f aca="false">C267-I267</f>
        <v>0</v>
      </c>
      <c r="L267" s="231"/>
    </row>
    <row r="268" customFormat="false" ht="11.25" hidden="true" customHeight="true" outlineLevel="0" collapsed="false">
      <c r="A268" s="208" t="s">
        <v>227</v>
      </c>
      <c r="B268" s="231" t="n">
        <f aca="false">SUM(B269:B272)</f>
        <v>0</v>
      </c>
      <c r="C268" s="231" t="n">
        <f aca="false">SUM(C269:C272)</f>
        <v>0</v>
      </c>
      <c r="D268" s="231" t="n">
        <f aca="false">SUM(D269:D272)</f>
        <v>0</v>
      </c>
      <c r="E268" s="231" t="n">
        <f aca="false">SUM(E269:E272)</f>
        <v>0</v>
      </c>
      <c r="F268" s="207" t="n">
        <f aca="false">E268/E$180</f>
        <v>0</v>
      </c>
      <c r="G268" s="232" t="n">
        <f aca="false">C268-E268</f>
        <v>0</v>
      </c>
      <c r="H268" s="231" t="n">
        <f aca="false">SUM(H269:H272)</f>
        <v>0</v>
      </c>
      <c r="I268" s="231" t="n">
        <f aca="false">SUM(I269:I272)</f>
        <v>0</v>
      </c>
      <c r="J268" s="207" t="n">
        <f aca="false">I268/I$180</f>
        <v>0</v>
      </c>
      <c r="K268" s="232" t="n">
        <f aca="false">C268-I268</f>
        <v>0</v>
      </c>
      <c r="L268" s="231" t="n">
        <f aca="false">SUM(L269:L272)</f>
        <v>0</v>
      </c>
    </row>
    <row r="269" customFormat="false" ht="11.25" hidden="true" customHeight="true" outlineLevel="0" collapsed="false">
      <c r="A269" s="210" t="s">
        <v>228</v>
      </c>
      <c r="B269" s="231"/>
      <c r="C269" s="231"/>
      <c r="D269" s="231"/>
      <c r="E269" s="231"/>
      <c r="F269" s="207" t="n">
        <f aca="false">E269/E$180</f>
        <v>0</v>
      </c>
      <c r="G269" s="232" t="n">
        <f aca="false">C269-E269</f>
        <v>0</v>
      </c>
      <c r="H269" s="231"/>
      <c r="I269" s="231"/>
      <c r="J269" s="207" t="n">
        <f aca="false">I269/I$180</f>
        <v>0</v>
      </c>
      <c r="K269" s="232" t="n">
        <f aca="false">C269-I269</f>
        <v>0</v>
      </c>
      <c r="L269" s="231"/>
    </row>
    <row r="270" customFormat="false" ht="11.25" hidden="true" customHeight="true" outlineLevel="0" collapsed="false">
      <c r="A270" s="210" t="s">
        <v>229</v>
      </c>
      <c r="B270" s="231"/>
      <c r="C270" s="231"/>
      <c r="D270" s="231"/>
      <c r="E270" s="231"/>
      <c r="F270" s="207" t="n">
        <f aca="false">E270/E$180</f>
        <v>0</v>
      </c>
      <c r="G270" s="232" t="n">
        <f aca="false">C270-E270</f>
        <v>0</v>
      </c>
      <c r="H270" s="231"/>
      <c r="I270" s="231"/>
      <c r="J270" s="207" t="n">
        <f aca="false">I270/I$180</f>
        <v>0</v>
      </c>
      <c r="K270" s="232" t="n">
        <f aca="false">C270-I270</f>
        <v>0</v>
      </c>
      <c r="L270" s="231"/>
    </row>
    <row r="271" customFormat="false" ht="11.25" hidden="true" customHeight="true" outlineLevel="0" collapsed="false">
      <c r="A271" s="210" t="s">
        <v>230</v>
      </c>
      <c r="B271" s="231"/>
      <c r="C271" s="231"/>
      <c r="D271" s="231"/>
      <c r="E271" s="231"/>
      <c r="F271" s="207" t="n">
        <f aca="false">E271/E$180</f>
        <v>0</v>
      </c>
      <c r="G271" s="232" t="n">
        <f aca="false">C271-E271</f>
        <v>0</v>
      </c>
      <c r="H271" s="231"/>
      <c r="I271" s="231"/>
      <c r="J271" s="207" t="n">
        <f aca="false">I271/I$180</f>
        <v>0</v>
      </c>
      <c r="K271" s="232" t="n">
        <f aca="false">C271-I271</f>
        <v>0</v>
      </c>
      <c r="L271" s="231"/>
    </row>
    <row r="272" customFormat="false" ht="11.25" hidden="true" customHeight="true" outlineLevel="0" collapsed="false">
      <c r="A272" s="210" t="s">
        <v>164</v>
      </c>
      <c r="B272" s="231"/>
      <c r="C272" s="231"/>
      <c r="D272" s="231"/>
      <c r="E272" s="231"/>
      <c r="F272" s="207" t="n">
        <f aca="false">E272/E$180</f>
        <v>0</v>
      </c>
      <c r="G272" s="232" t="n">
        <f aca="false">C272-E272</f>
        <v>0</v>
      </c>
      <c r="H272" s="231"/>
      <c r="I272" s="231"/>
      <c r="J272" s="207" t="n">
        <f aca="false">I272/I$180</f>
        <v>0</v>
      </c>
      <c r="K272" s="232" t="n">
        <f aca="false">C272-I272</f>
        <v>0</v>
      </c>
      <c r="L272" s="231"/>
    </row>
    <row r="273" customFormat="false" ht="11.25" hidden="true" customHeight="true" outlineLevel="0" collapsed="false">
      <c r="A273" s="208" t="s">
        <v>231</v>
      </c>
      <c r="B273" s="231" t="n">
        <f aca="false">SUM(B274:B277)</f>
        <v>0</v>
      </c>
      <c r="C273" s="231" t="n">
        <f aca="false">SUM(C274:C277)</f>
        <v>0</v>
      </c>
      <c r="D273" s="231" t="n">
        <f aca="false">SUM(D274:D277)</f>
        <v>0</v>
      </c>
      <c r="E273" s="231" t="n">
        <f aca="false">SUM(E274:E277)</f>
        <v>0</v>
      </c>
      <c r="F273" s="207" t="n">
        <f aca="false">E273/E$180</f>
        <v>0</v>
      </c>
      <c r="G273" s="232" t="n">
        <f aca="false">C273-E273</f>
        <v>0</v>
      </c>
      <c r="H273" s="231" t="n">
        <f aca="false">SUM(H274:H277)</f>
        <v>0</v>
      </c>
      <c r="I273" s="231" t="n">
        <f aca="false">SUM(I274:I277)</f>
        <v>0</v>
      </c>
      <c r="J273" s="207" t="n">
        <f aca="false">I273/I$180</f>
        <v>0</v>
      </c>
      <c r="K273" s="232" t="n">
        <f aca="false">C273-I273</f>
        <v>0</v>
      </c>
      <c r="L273" s="231" t="n">
        <f aca="false">SUM(L274:L277)</f>
        <v>0</v>
      </c>
    </row>
    <row r="274" customFormat="false" ht="11.25" hidden="true" customHeight="true" outlineLevel="0" collapsed="false">
      <c r="A274" s="210" t="s">
        <v>232</v>
      </c>
      <c r="B274" s="231"/>
      <c r="C274" s="231"/>
      <c r="D274" s="231"/>
      <c r="E274" s="231"/>
      <c r="F274" s="207" t="n">
        <f aca="false">E274/E$180</f>
        <v>0</v>
      </c>
      <c r="G274" s="232" t="n">
        <f aca="false">C274-E274</f>
        <v>0</v>
      </c>
      <c r="H274" s="231"/>
      <c r="I274" s="231"/>
      <c r="J274" s="207" t="n">
        <f aca="false">I274/I$180</f>
        <v>0</v>
      </c>
      <c r="K274" s="232" t="n">
        <f aca="false">C274-I274</f>
        <v>0</v>
      </c>
      <c r="L274" s="231"/>
    </row>
    <row r="275" customFormat="false" ht="11.25" hidden="true" customHeight="true" outlineLevel="0" collapsed="false">
      <c r="A275" s="210" t="s">
        <v>233</v>
      </c>
      <c r="B275" s="231"/>
      <c r="C275" s="231"/>
      <c r="D275" s="231"/>
      <c r="E275" s="231"/>
      <c r="F275" s="207" t="n">
        <f aca="false">E275/E$180</f>
        <v>0</v>
      </c>
      <c r="G275" s="232" t="n">
        <f aca="false">C275-E275</f>
        <v>0</v>
      </c>
      <c r="H275" s="231"/>
      <c r="I275" s="231"/>
      <c r="J275" s="207" t="n">
        <f aca="false">I275/I$180</f>
        <v>0</v>
      </c>
      <c r="K275" s="232" t="n">
        <f aca="false">C275-I275</f>
        <v>0</v>
      </c>
      <c r="L275" s="231"/>
    </row>
    <row r="276" customFormat="false" ht="11.25" hidden="true" customHeight="true" outlineLevel="0" collapsed="false">
      <c r="A276" s="210" t="s">
        <v>234</v>
      </c>
      <c r="B276" s="231"/>
      <c r="C276" s="231"/>
      <c r="D276" s="231"/>
      <c r="E276" s="231"/>
      <c r="F276" s="207" t="n">
        <f aca="false">E276/E$180</f>
        <v>0</v>
      </c>
      <c r="G276" s="232" t="n">
        <f aca="false">C276-E276</f>
        <v>0</v>
      </c>
      <c r="H276" s="231"/>
      <c r="I276" s="231"/>
      <c r="J276" s="207" t="n">
        <f aca="false">I276/I$180</f>
        <v>0</v>
      </c>
      <c r="K276" s="232" t="n">
        <f aca="false">C276-I276</f>
        <v>0</v>
      </c>
      <c r="L276" s="231"/>
    </row>
    <row r="277" customFormat="false" ht="11.25" hidden="true" customHeight="true" outlineLevel="0" collapsed="false">
      <c r="A277" s="210" t="s">
        <v>164</v>
      </c>
      <c r="B277" s="231"/>
      <c r="C277" s="231"/>
      <c r="D277" s="231"/>
      <c r="E277" s="231"/>
      <c r="F277" s="207" t="n">
        <f aca="false">E277/E$180</f>
        <v>0</v>
      </c>
      <c r="G277" s="232" t="n">
        <f aca="false">C277-E277</f>
        <v>0</v>
      </c>
      <c r="H277" s="231"/>
      <c r="I277" s="231"/>
      <c r="J277" s="207" t="n">
        <f aca="false">I277/I$180</f>
        <v>0</v>
      </c>
      <c r="K277" s="232" t="n">
        <f aca="false">C277-I277</f>
        <v>0</v>
      </c>
      <c r="L277" s="231"/>
    </row>
    <row r="278" customFormat="false" ht="11.25" hidden="true" customHeight="true" outlineLevel="0" collapsed="false">
      <c r="A278" s="208" t="s">
        <v>235</v>
      </c>
      <c r="B278" s="231" t="n">
        <f aca="false">SUM(B279:B281)</f>
        <v>0</v>
      </c>
      <c r="C278" s="231" t="n">
        <f aca="false">SUM(C279:C281)</f>
        <v>0</v>
      </c>
      <c r="D278" s="231" t="n">
        <f aca="false">SUM(D279:D281)</f>
        <v>0</v>
      </c>
      <c r="E278" s="231" t="n">
        <f aca="false">SUM(E279:E281)</f>
        <v>0</v>
      </c>
      <c r="F278" s="207" t="n">
        <f aca="false">E278/E$180</f>
        <v>0</v>
      </c>
      <c r="G278" s="232" t="n">
        <f aca="false">C278-E278</f>
        <v>0</v>
      </c>
      <c r="H278" s="231" t="n">
        <f aca="false">SUM(H279:H281)</f>
        <v>0</v>
      </c>
      <c r="I278" s="231" t="n">
        <f aca="false">SUM(I279:I281)</f>
        <v>0</v>
      </c>
      <c r="J278" s="207" t="n">
        <f aca="false">I278/I$180</f>
        <v>0</v>
      </c>
      <c r="K278" s="232" t="n">
        <f aca="false">C278-I278</f>
        <v>0</v>
      </c>
      <c r="L278" s="231" t="n">
        <f aca="false">SUM(L279:L281)</f>
        <v>0</v>
      </c>
    </row>
    <row r="279" customFormat="false" ht="11.25" hidden="true" customHeight="true" outlineLevel="0" collapsed="false">
      <c r="A279" s="210" t="s">
        <v>236</v>
      </c>
      <c r="B279" s="231"/>
      <c r="C279" s="231"/>
      <c r="D279" s="231"/>
      <c r="E279" s="231"/>
      <c r="F279" s="207" t="n">
        <f aca="false">E279/E$180</f>
        <v>0</v>
      </c>
      <c r="G279" s="232" t="n">
        <f aca="false">C279-E279</f>
        <v>0</v>
      </c>
      <c r="H279" s="231"/>
      <c r="I279" s="231"/>
      <c r="J279" s="207" t="n">
        <f aca="false">I279/I$180</f>
        <v>0</v>
      </c>
      <c r="K279" s="232" t="n">
        <f aca="false">C279-I279</f>
        <v>0</v>
      </c>
      <c r="L279" s="231"/>
    </row>
    <row r="280" customFormat="false" ht="11.25" hidden="true" customHeight="true" outlineLevel="0" collapsed="false">
      <c r="A280" s="210" t="s">
        <v>237</v>
      </c>
      <c r="B280" s="231"/>
      <c r="C280" s="231"/>
      <c r="D280" s="231"/>
      <c r="E280" s="231"/>
      <c r="F280" s="207" t="n">
        <f aca="false">E280/E$180</f>
        <v>0</v>
      </c>
      <c r="G280" s="232" t="n">
        <f aca="false">C280-E280</f>
        <v>0</v>
      </c>
      <c r="H280" s="231"/>
      <c r="I280" s="231"/>
      <c r="J280" s="207" t="n">
        <f aca="false">I280/I$180</f>
        <v>0</v>
      </c>
      <c r="K280" s="232" t="n">
        <f aca="false">C280-I280</f>
        <v>0</v>
      </c>
      <c r="L280" s="231"/>
    </row>
    <row r="281" customFormat="false" ht="11.25" hidden="true" customHeight="true" outlineLevel="0" collapsed="false">
      <c r="A281" s="210" t="s">
        <v>164</v>
      </c>
      <c r="B281" s="231"/>
      <c r="C281" s="231"/>
      <c r="D281" s="231"/>
      <c r="E281" s="231"/>
      <c r="F281" s="207" t="n">
        <f aca="false">E281/E$180</f>
        <v>0</v>
      </c>
      <c r="G281" s="232" t="n">
        <f aca="false">C281-E281</f>
        <v>0</v>
      </c>
      <c r="H281" s="231"/>
      <c r="I281" s="231"/>
      <c r="J281" s="207" t="n">
        <f aca="false">I281/I$180</f>
        <v>0</v>
      </c>
      <c r="K281" s="232" t="n">
        <f aca="false">C281-I281</f>
        <v>0</v>
      </c>
      <c r="L281" s="231"/>
    </row>
    <row r="282" customFormat="false" ht="11.25" hidden="true" customHeight="true" outlineLevel="0" collapsed="false">
      <c r="A282" s="208" t="s">
        <v>238</v>
      </c>
      <c r="B282" s="231" t="n">
        <f aca="false">SUM(B283:B285)</f>
        <v>0</v>
      </c>
      <c r="C282" s="231" t="n">
        <f aca="false">SUM(C283:C285)</f>
        <v>0</v>
      </c>
      <c r="D282" s="231" t="n">
        <f aca="false">SUM(D283:D285)</f>
        <v>0</v>
      </c>
      <c r="E282" s="231" t="n">
        <f aca="false">SUM(E283:E285)</f>
        <v>0</v>
      </c>
      <c r="F282" s="207" t="n">
        <f aca="false">E282/E$180</f>
        <v>0</v>
      </c>
      <c r="G282" s="232" t="n">
        <f aca="false">C282-E282</f>
        <v>0</v>
      </c>
      <c r="H282" s="231" t="n">
        <f aca="false">SUM(H283:H285)</f>
        <v>0</v>
      </c>
      <c r="I282" s="231" t="n">
        <f aca="false">SUM(I283:I285)</f>
        <v>0</v>
      </c>
      <c r="J282" s="207" t="n">
        <f aca="false">I282/I$180</f>
        <v>0</v>
      </c>
      <c r="K282" s="232" t="n">
        <f aca="false">C282-I282</f>
        <v>0</v>
      </c>
      <c r="L282" s="231" t="n">
        <f aca="false">SUM(L283:L285)</f>
        <v>0</v>
      </c>
    </row>
    <row r="283" customFormat="false" ht="11.25" hidden="true" customHeight="true" outlineLevel="0" collapsed="false">
      <c r="A283" s="210" t="s">
        <v>239</v>
      </c>
      <c r="B283" s="231"/>
      <c r="C283" s="231"/>
      <c r="D283" s="231"/>
      <c r="E283" s="231"/>
      <c r="F283" s="207" t="n">
        <f aca="false">E283/E$180</f>
        <v>0</v>
      </c>
      <c r="G283" s="232" t="n">
        <f aca="false">C283-E283</f>
        <v>0</v>
      </c>
      <c r="H283" s="231"/>
      <c r="I283" s="231"/>
      <c r="J283" s="207" t="n">
        <f aca="false">I283/I$180</f>
        <v>0</v>
      </c>
      <c r="K283" s="232" t="n">
        <f aca="false">C283-I283</f>
        <v>0</v>
      </c>
      <c r="L283" s="231"/>
    </row>
    <row r="284" customFormat="false" ht="11.25" hidden="true" customHeight="true" outlineLevel="0" collapsed="false">
      <c r="A284" s="210" t="s">
        <v>240</v>
      </c>
      <c r="B284" s="231"/>
      <c r="C284" s="231"/>
      <c r="D284" s="231"/>
      <c r="E284" s="231"/>
      <c r="F284" s="207" t="n">
        <f aca="false">E284/E$180</f>
        <v>0</v>
      </c>
      <c r="G284" s="232" t="n">
        <f aca="false">C284-E284</f>
        <v>0</v>
      </c>
      <c r="H284" s="231"/>
      <c r="I284" s="231"/>
      <c r="J284" s="207" t="n">
        <f aca="false">I284/I$180</f>
        <v>0</v>
      </c>
      <c r="K284" s="232" t="n">
        <f aca="false">C284-I284</f>
        <v>0</v>
      </c>
      <c r="L284" s="231"/>
    </row>
    <row r="285" customFormat="false" ht="11.25" hidden="true" customHeight="true" outlineLevel="0" collapsed="false">
      <c r="A285" s="210" t="s">
        <v>164</v>
      </c>
      <c r="B285" s="231"/>
      <c r="C285" s="231"/>
      <c r="D285" s="231"/>
      <c r="E285" s="231"/>
      <c r="F285" s="207" t="n">
        <f aca="false">E285/E$180</f>
        <v>0</v>
      </c>
      <c r="G285" s="232" t="n">
        <f aca="false">C285-E285</f>
        <v>0</v>
      </c>
      <c r="H285" s="231"/>
      <c r="I285" s="231"/>
      <c r="J285" s="207" t="n">
        <f aca="false">I285/I$180</f>
        <v>0</v>
      </c>
      <c r="K285" s="232" t="n">
        <f aca="false">C285-I285</f>
        <v>0</v>
      </c>
      <c r="L285" s="231"/>
    </row>
    <row r="286" customFormat="false" ht="11.25" hidden="true" customHeight="true" outlineLevel="0" collapsed="false">
      <c r="A286" s="208" t="s">
        <v>241</v>
      </c>
      <c r="B286" s="231" t="n">
        <f aca="false">SUM(B287:B292)</f>
        <v>0</v>
      </c>
      <c r="C286" s="231" t="n">
        <f aca="false">SUM(C287:C292)</f>
        <v>0</v>
      </c>
      <c r="D286" s="231" t="n">
        <f aca="false">SUM(D287:D292)</f>
        <v>0</v>
      </c>
      <c r="E286" s="231" t="n">
        <f aca="false">SUM(E287:E292)</f>
        <v>0</v>
      </c>
      <c r="F286" s="207" t="n">
        <f aca="false">E286/E$180</f>
        <v>0</v>
      </c>
      <c r="G286" s="232" t="n">
        <f aca="false">C286-E286</f>
        <v>0</v>
      </c>
      <c r="H286" s="231" t="n">
        <f aca="false">SUM(H287:H292)</f>
        <v>0</v>
      </c>
      <c r="I286" s="231" t="n">
        <f aca="false">SUM(I287:I292)</f>
        <v>0</v>
      </c>
      <c r="J286" s="207" t="n">
        <f aca="false">I286/I$180</f>
        <v>0</v>
      </c>
      <c r="K286" s="232" t="n">
        <f aca="false">C286-I286</f>
        <v>0</v>
      </c>
      <c r="L286" s="231" t="n">
        <f aca="false">SUM(L287:L292)</f>
        <v>0</v>
      </c>
    </row>
    <row r="287" customFormat="false" ht="11.25" hidden="true" customHeight="true" outlineLevel="0" collapsed="false">
      <c r="A287" s="210" t="s">
        <v>242</v>
      </c>
      <c r="B287" s="231"/>
      <c r="C287" s="231"/>
      <c r="D287" s="231"/>
      <c r="E287" s="231"/>
      <c r="F287" s="207" t="n">
        <f aca="false">E287/E$180</f>
        <v>0</v>
      </c>
      <c r="G287" s="232" t="n">
        <f aca="false">C287-E287</f>
        <v>0</v>
      </c>
      <c r="H287" s="231"/>
      <c r="I287" s="231"/>
      <c r="J287" s="207" t="n">
        <f aca="false">I287/I$180</f>
        <v>0</v>
      </c>
      <c r="K287" s="232" t="n">
        <f aca="false">C287-I287</f>
        <v>0</v>
      </c>
      <c r="L287" s="231"/>
    </row>
    <row r="288" customFormat="false" ht="11.25" hidden="true" customHeight="true" outlineLevel="0" collapsed="false">
      <c r="A288" s="210" t="s">
        <v>243</v>
      </c>
      <c r="B288" s="231"/>
      <c r="C288" s="231"/>
      <c r="D288" s="231"/>
      <c r="E288" s="231"/>
      <c r="F288" s="207" t="n">
        <f aca="false">E288/E$180</f>
        <v>0</v>
      </c>
      <c r="G288" s="232" t="n">
        <f aca="false">C288-E288</f>
        <v>0</v>
      </c>
      <c r="H288" s="231"/>
      <c r="I288" s="231"/>
      <c r="J288" s="207" t="n">
        <f aca="false">I288/I$180</f>
        <v>0</v>
      </c>
      <c r="K288" s="232" t="n">
        <f aca="false">C288-I288</f>
        <v>0</v>
      </c>
      <c r="L288" s="231"/>
    </row>
    <row r="289" customFormat="false" ht="11.25" hidden="true" customHeight="true" outlineLevel="0" collapsed="false">
      <c r="A289" s="210" t="s">
        <v>244</v>
      </c>
      <c r="B289" s="231"/>
      <c r="C289" s="231"/>
      <c r="D289" s="231"/>
      <c r="E289" s="231"/>
      <c r="F289" s="207" t="n">
        <f aca="false">E289/E$180</f>
        <v>0</v>
      </c>
      <c r="G289" s="232" t="n">
        <f aca="false">C289-E289</f>
        <v>0</v>
      </c>
      <c r="H289" s="231"/>
      <c r="I289" s="231"/>
      <c r="J289" s="207" t="n">
        <f aca="false">I289/I$180</f>
        <v>0</v>
      </c>
      <c r="K289" s="232" t="n">
        <f aca="false">C289-I289</f>
        <v>0</v>
      </c>
      <c r="L289" s="231"/>
    </row>
    <row r="290" customFormat="false" ht="11.25" hidden="true" customHeight="true" outlineLevel="0" collapsed="false">
      <c r="A290" s="210" t="s">
        <v>245</v>
      </c>
      <c r="B290" s="231"/>
      <c r="C290" s="231"/>
      <c r="D290" s="231"/>
      <c r="E290" s="231"/>
      <c r="F290" s="207" t="n">
        <f aca="false">E290/E$180</f>
        <v>0</v>
      </c>
      <c r="G290" s="232" t="n">
        <f aca="false">C290-E290</f>
        <v>0</v>
      </c>
      <c r="H290" s="231"/>
      <c r="I290" s="231"/>
      <c r="J290" s="207" t="n">
        <f aca="false">I290/I$180</f>
        <v>0</v>
      </c>
      <c r="K290" s="232" t="n">
        <f aca="false">C290-I290</f>
        <v>0</v>
      </c>
      <c r="L290" s="231"/>
    </row>
    <row r="291" customFormat="false" ht="11.25" hidden="true" customHeight="true" outlineLevel="0" collapsed="false">
      <c r="A291" s="210" t="s">
        <v>246</v>
      </c>
      <c r="B291" s="231"/>
      <c r="C291" s="231"/>
      <c r="D291" s="231"/>
      <c r="E291" s="231"/>
      <c r="F291" s="207" t="n">
        <f aca="false">E291/E$180</f>
        <v>0</v>
      </c>
      <c r="G291" s="232" t="n">
        <f aca="false">C291-E291</f>
        <v>0</v>
      </c>
      <c r="H291" s="231"/>
      <c r="I291" s="231"/>
      <c r="J291" s="207" t="n">
        <f aca="false">I291/I$180</f>
        <v>0</v>
      </c>
      <c r="K291" s="232" t="n">
        <f aca="false">C291-I291</f>
        <v>0</v>
      </c>
      <c r="L291" s="231"/>
    </row>
    <row r="292" customFormat="false" ht="11.25" hidden="true" customHeight="true" outlineLevel="0" collapsed="false">
      <c r="A292" s="210" t="s">
        <v>164</v>
      </c>
      <c r="B292" s="231"/>
      <c r="C292" s="231"/>
      <c r="D292" s="231"/>
      <c r="E292" s="231"/>
      <c r="F292" s="207" t="n">
        <f aca="false">E292/E$180</f>
        <v>0</v>
      </c>
      <c r="G292" s="232" t="n">
        <f aca="false">C292-E292</f>
        <v>0</v>
      </c>
      <c r="H292" s="231"/>
      <c r="I292" s="231"/>
      <c r="J292" s="207" t="n">
        <f aca="false">I292/I$180</f>
        <v>0</v>
      </c>
      <c r="K292" s="232" t="n">
        <f aca="false">C292-I292</f>
        <v>0</v>
      </c>
      <c r="L292" s="231"/>
    </row>
    <row r="293" customFormat="false" ht="11.25" hidden="true" customHeight="true" outlineLevel="0" collapsed="false">
      <c r="A293" s="208" t="s">
        <v>247</v>
      </c>
      <c r="B293" s="231" t="n">
        <f aca="false">SUM(B294:B297)</f>
        <v>0</v>
      </c>
      <c r="C293" s="231" t="n">
        <f aca="false">SUM(C294:C297)</f>
        <v>0</v>
      </c>
      <c r="D293" s="231" t="n">
        <f aca="false">SUM(D294:D297)</f>
        <v>0</v>
      </c>
      <c r="E293" s="231" t="n">
        <f aca="false">SUM(E294:E297)</f>
        <v>0</v>
      </c>
      <c r="F293" s="207" t="n">
        <f aca="false">E293/E$180</f>
        <v>0</v>
      </c>
      <c r="G293" s="232" t="n">
        <f aca="false">C293-E293</f>
        <v>0</v>
      </c>
      <c r="H293" s="231" t="n">
        <f aca="false">SUM(H294:H297)</f>
        <v>0</v>
      </c>
      <c r="I293" s="231" t="n">
        <f aca="false">SUM(I294:I297)</f>
        <v>0</v>
      </c>
      <c r="J293" s="207" t="n">
        <f aca="false">I293/I$180</f>
        <v>0</v>
      </c>
      <c r="K293" s="232" t="n">
        <f aca="false">C293-I293</f>
        <v>0</v>
      </c>
      <c r="L293" s="231" t="n">
        <f aca="false">SUM(L294:L297)</f>
        <v>0</v>
      </c>
    </row>
    <row r="294" customFormat="false" ht="11.25" hidden="true" customHeight="true" outlineLevel="0" collapsed="false">
      <c r="A294" s="210" t="s">
        <v>248</v>
      </c>
      <c r="B294" s="231"/>
      <c r="C294" s="231"/>
      <c r="D294" s="231"/>
      <c r="E294" s="231"/>
      <c r="F294" s="207" t="n">
        <f aca="false">E294/E$180</f>
        <v>0</v>
      </c>
      <c r="G294" s="232" t="n">
        <f aca="false">C294-E294</f>
        <v>0</v>
      </c>
      <c r="H294" s="231"/>
      <c r="I294" s="231"/>
      <c r="J294" s="207" t="n">
        <f aca="false">I294/I$180</f>
        <v>0</v>
      </c>
      <c r="K294" s="232" t="n">
        <f aca="false">C294-I294</f>
        <v>0</v>
      </c>
      <c r="L294" s="231"/>
    </row>
    <row r="295" customFormat="false" ht="11.25" hidden="true" customHeight="true" outlineLevel="0" collapsed="false">
      <c r="A295" s="210" t="s">
        <v>249</v>
      </c>
      <c r="B295" s="231"/>
      <c r="C295" s="231"/>
      <c r="D295" s="231"/>
      <c r="E295" s="231"/>
      <c r="F295" s="207" t="n">
        <f aca="false">E295/E$180</f>
        <v>0</v>
      </c>
      <c r="G295" s="232" t="n">
        <f aca="false">C295-E295</f>
        <v>0</v>
      </c>
      <c r="H295" s="231"/>
      <c r="I295" s="231"/>
      <c r="J295" s="207" t="n">
        <f aca="false">I295/I$180</f>
        <v>0</v>
      </c>
      <c r="K295" s="232" t="n">
        <f aca="false">C295-I295</f>
        <v>0</v>
      </c>
      <c r="L295" s="231"/>
    </row>
    <row r="296" customFormat="false" ht="11.25" hidden="true" customHeight="true" outlineLevel="0" collapsed="false">
      <c r="A296" s="210" t="s">
        <v>250</v>
      </c>
      <c r="B296" s="231"/>
      <c r="C296" s="231"/>
      <c r="D296" s="231"/>
      <c r="E296" s="231"/>
      <c r="F296" s="207" t="n">
        <f aca="false">E296/E$180</f>
        <v>0</v>
      </c>
      <c r="G296" s="232" t="n">
        <f aca="false">C296-E296</f>
        <v>0</v>
      </c>
      <c r="H296" s="231"/>
      <c r="I296" s="231"/>
      <c r="J296" s="207" t="n">
        <f aca="false">I296/I$180</f>
        <v>0</v>
      </c>
      <c r="K296" s="232" t="n">
        <f aca="false">C296-I296</f>
        <v>0</v>
      </c>
      <c r="L296" s="231"/>
    </row>
    <row r="297" customFormat="false" ht="11.25" hidden="true" customHeight="true" outlineLevel="0" collapsed="false">
      <c r="A297" s="210" t="s">
        <v>164</v>
      </c>
      <c r="B297" s="231"/>
      <c r="C297" s="231"/>
      <c r="D297" s="231"/>
      <c r="E297" s="231"/>
      <c r="F297" s="207" t="n">
        <f aca="false">E297/E$180</f>
        <v>0</v>
      </c>
      <c r="G297" s="232" t="n">
        <f aca="false">C297-E297</f>
        <v>0</v>
      </c>
      <c r="H297" s="231"/>
      <c r="I297" s="231"/>
      <c r="J297" s="207" t="n">
        <f aca="false">I297/I$180</f>
        <v>0</v>
      </c>
      <c r="K297" s="232" t="n">
        <f aca="false">C297-I297</f>
        <v>0</v>
      </c>
      <c r="L297" s="231"/>
    </row>
    <row r="298" customFormat="false" ht="11.25" hidden="true" customHeight="true" outlineLevel="0" collapsed="false">
      <c r="A298" s="208" t="s">
        <v>251</v>
      </c>
      <c r="B298" s="231" t="n">
        <f aca="false">SUM(B299:B304)</f>
        <v>0</v>
      </c>
      <c r="C298" s="231" t="n">
        <f aca="false">SUM(C299:C304)</f>
        <v>0</v>
      </c>
      <c r="D298" s="231" t="n">
        <f aca="false">SUM(D299:D304)</f>
        <v>0</v>
      </c>
      <c r="E298" s="231" t="n">
        <f aca="false">SUM(E299:E304)</f>
        <v>0</v>
      </c>
      <c r="F298" s="207" t="n">
        <f aca="false">E298/E$180</f>
        <v>0</v>
      </c>
      <c r="G298" s="232" t="n">
        <f aca="false">C298-E298</f>
        <v>0</v>
      </c>
      <c r="H298" s="231" t="n">
        <f aca="false">SUM(H299:H304)</f>
        <v>0</v>
      </c>
      <c r="I298" s="231" t="n">
        <f aca="false">SUM(I299:I304)</f>
        <v>0</v>
      </c>
      <c r="J298" s="207" t="n">
        <f aca="false">I298/I$180</f>
        <v>0</v>
      </c>
      <c r="K298" s="232" t="n">
        <f aca="false">C298-I298</f>
        <v>0</v>
      </c>
      <c r="L298" s="231" t="n">
        <f aca="false">SUM(L299:L304)</f>
        <v>0</v>
      </c>
    </row>
    <row r="299" customFormat="false" ht="11.25" hidden="true" customHeight="true" outlineLevel="0" collapsed="false">
      <c r="A299" s="210" t="s">
        <v>252</v>
      </c>
      <c r="B299" s="231"/>
      <c r="C299" s="231"/>
      <c r="D299" s="231"/>
      <c r="E299" s="231"/>
      <c r="F299" s="207" t="n">
        <f aca="false">E299/E$180</f>
        <v>0</v>
      </c>
      <c r="G299" s="232" t="n">
        <f aca="false">C299-E299</f>
        <v>0</v>
      </c>
      <c r="H299" s="231"/>
      <c r="I299" s="231"/>
      <c r="J299" s="207" t="n">
        <f aca="false">I299/I$180</f>
        <v>0</v>
      </c>
      <c r="K299" s="232" t="n">
        <f aca="false">C299-I299</f>
        <v>0</v>
      </c>
      <c r="L299" s="231"/>
    </row>
    <row r="300" customFormat="false" ht="11.25" hidden="true" customHeight="true" outlineLevel="0" collapsed="false">
      <c r="A300" s="210" t="s">
        <v>253</v>
      </c>
      <c r="B300" s="231"/>
      <c r="C300" s="231"/>
      <c r="D300" s="231"/>
      <c r="E300" s="231"/>
      <c r="F300" s="207" t="n">
        <f aca="false">E300/E$180</f>
        <v>0</v>
      </c>
      <c r="G300" s="232" t="n">
        <f aca="false">C300-E300</f>
        <v>0</v>
      </c>
      <c r="H300" s="231"/>
      <c r="I300" s="231"/>
      <c r="J300" s="207" t="n">
        <f aca="false">I300/I$180</f>
        <v>0</v>
      </c>
      <c r="K300" s="232" t="n">
        <f aca="false">C300-I300</f>
        <v>0</v>
      </c>
      <c r="L300" s="231"/>
    </row>
    <row r="301" customFormat="false" ht="11.25" hidden="true" customHeight="true" outlineLevel="0" collapsed="false">
      <c r="A301" s="210" t="s">
        <v>254</v>
      </c>
      <c r="B301" s="231"/>
      <c r="C301" s="231"/>
      <c r="D301" s="231"/>
      <c r="E301" s="231"/>
      <c r="F301" s="207" t="n">
        <f aca="false">E301/E$180</f>
        <v>0</v>
      </c>
      <c r="G301" s="232" t="n">
        <f aca="false">C301-E301</f>
        <v>0</v>
      </c>
      <c r="H301" s="231"/>
      <c r="I301" s="231"/>
      <c r="J301" s="207" t="n">
        <f aca="false">I301/I$180</f>
        <v>0</v>
      </c>
      <c r="K301" s="232" t="n">
        <f aca="false">C301-I301</f>
        <v>0</v>
      </c>
      <c r="L301" s="231"/>
    </row>
    <row r="302" customFormat="false" ht="11.25" hidden="true" customHeight="true" outlineLevel="0" collapsed="false">
      <c r="A302" s="210" t="s">
        <v>255</v>
      </c>
      <c r="B302" s="231"/>
      <c r="C302" s="231"/>
      <c r="D302" s="231"/>
      <c r="E302" s="231"/>
      <c r="F302" s="207" t="n">
        <f aca="false">E302/E$180</f>
        <v>0</v>
      </c>
      <c r="G302" s="232" t="n">
        <f aca="false">C302-E302</f>
        <v>0</v>
      </c>
      <c r="H302" s="231"/>
      <c r="I302" s="231"/>
      <c r="J302" s="207" t="n">
        <f aca="false">I302/I$180</f>
        <v>0</v>
      </c>
      <c r="K302" s="232" t="n">
        <f aca="false">C302-I302</f>
        <v>0</v>
      </c>
      <c r="L302" s="231"/>
    </row>
    <row r="303" customFormat="false" ht="11.25" hidden="true" customHeight="true" outlineLevel="0" collapsed="false">
      <c r="A303" s="210" t="s">
        <v>256</v>
      </c>
      <c r="B303" s="231"/>
      <c r="C303" s="231"/>
      <c r="D303" s="231"/>
      <c r="E303" s="231"/>
      <c r="F303" s="207" t="n">
        <f aca="false">E303/E$180</f>
        <v>0</v>
      </c>
      <c r="G303" s="232" t="n">
        <f aca="false">C303-E303</f>
        <v>0</v>
      </c>
      <c r="H303" s="231"/>
      <c r="I303" s="231"/>
      <c r="J303" s="207" t="n">
        <f aca="false">I303/I$180</f>
        <v>0</v>
      </c>
      <c r="K303" s="232" t="n">
        <f aca="false">C303-I303</f>
        <v>0</v>
      </c>
      <c r="L303" s="231"/>
    </row>
    <row r="304" customFormat="false" ht="11.25" hidden="true" customHeight="true" outlineLevel="0" collapsed="false">
      <c r="A304" s="210" t="s">
        <v>164</v>
      </c>
      <c r="B304" s="231"/>
      <c r="C304" s="231"/>
      <c r="D304" s="231"/>
      <c r="E304" s="231"/>
      <c r="F304" s="207" t="n">
        <f aca="false">E304/E$180</f>
        <v>0</v>
      </c>
      <c r="G304" s="232" t="n">
        <f aca="false">C304-E304</f>
        <v>0</v>
      </c>
      <c r="H304" s="231"/>
      <c r="I304" s="231"/>
      <c r="J304" s="207" t="n">
        <f aca="false">I304/I$180</f>
        <v>0</v>
      </c>
      <c r="K304" s="232" t="n">
        <f aca="false">C304-I304</f>
        <v>0</v>
      </c>
      <c r="L304" s="231"/>
    </row>
    <row r="305" customFormat="false" ht="11.25" hidden="true" customHeight="true" outlineLevel="0" collapsed="false">
      <c r="A305" s="208" t="s">
        <v>257</v>
      </c>
      <c r="B305" s="231" t="n">
        <f aca="false">SUM(B306:B307)</f>
        <v>0</v>
      </c>
      <c r="C305" s="231" t="n">
        <f aca="false">SUM(C306:C307)</f>
        <v>0</v>
      </c>
      <c r="D305" s="231" t="n">
        <f aca="false">SUM(D306:D307)</f>
        <v>0</v>
      </c>
      <c r="E305" s="231" t="n">
        <f aca="false">SUM(E306:E307)</f>
        <v>0</v>
      </c>
      <c r="F305" s="207" t="n">
        <f aca="false">E305/E$180</f>
        <v>0</v>
      </c>
      <c r="G305" s="232" t="n">
        <f aca="false">C305-E305</f>
        <v>0</v>
      </c>
      <c r="H305" s="231" t="n">
        <f aca="false">SUM(H306:H307)</f>
        <v>0</v>
      </c>
      <c r="I305" s="231" t="n">
        <f aca="false">SUM(I306:I307)</f>
        <v>0</v>
      </c>
      <c r="J305" s="207" t="n">
        <f aca="false">I305/I$180</f>
        <v>0</v>
      </c>
      <c r="K305" s="232" t="n">
        <f aca="false">C305-I305</f>
        <v>0</v>
      </c>
      <c r="L305" s="231" t="n">
        <f aca="false">SUM(L306:L307)</f>
        <v>0</v>
      </c>
    </row>
    <row r="306" customFormat="false" ht="11.25" hidden="true" customHeight="true" outlineLevel="0" collapsed="false">
      <c r="A306" s="210" t="s">
        <v>258</v>
      </c>
      <c r="B306" s="231"/>
      <c r="C306" s="231"/>
      <c r="D306" s="231"/>
      <c r="E306" s="231"/>
      <c r="F306" s="207" t="n">
        <f aca="false">E306/E$180</f>
        <v>0</v>
      </c>
      <c r="G306" s="232" t="n">
        <f aca="false">C306-E306</f>
        <v>0</v>
      </c>
      <c r="H306" s="231"/>
      <c r="I306" s="231"/>
      <c r="J306" s="207" t="n">
        <f aca="false">I306/I$180</f>
        <v>0</v>
      </c>
      <c r="K306" s="232" t="n">
        <f aca="false">C306-I306</f>
        <v>0</v>
      </c>
      <c r="L306" s="231"/>
    </row>
    <row r="307" customFormat="false" ht="11.25" hidden="true" customHeight="true" outlineLevel="0" collapsed="false">
      <c r="A307" s="210" t="s">
        <v>259</v>
      </c>
      <c r="B307" s="231"/>
      <c r="C307" s="231"/>
      <c r="D307" s="231"/>
      <c r="E307" s="231"/>
      <c r="F307" s="207" t="n">
        <f aca="false">E307/E$180</f>
        <v>0</v>
      </c>
      <c r="G307" s="232" t="n">
        <f aca="false">C307-E307</f>
        <v>0</v>
      </c>
      <c r="H307" s="231"/>
      <c r="I307" s="231"/>
      <c r="J307" s="207" t="n">
        <f aca="false">I307/I$180</f>
        <v>0</v>
      </c>
      <c r="K307" s="232" t="n">
        <f aca="false">C307-I307</f>
        <v>0</v>
      </c>
      <c r="L307" s="231"/>
    </row>
    <row r="308" customFormat="false" ht="11.25" hidden="true" customHeight="true" outlineLevel="0" collapsed="false">
      <c r="A308" s="208" t="s">
        <v>260</v>
      </c>
      <c r="B308" s="231" t="n">
        <f aca="false">SUM(B309:B314)</f>
        <v>0</v>
      </c>
      <c r="C308" s="231" t="n">
        <f aca="false">SUM(C309:C314)</f>
        <v>0</v>
      </c>
      <c r="D308" s="231" t="n">
        <f aca="false">SUM(D309:D314)</f>
        <v>0</v>
      </c>
      <c r="E308" s="231" t="n">
        <f aca="false">SUM(E309:E314)</f>
        <v>0</v>
      </c>
      <c r="F308" s="207" t="n">
        <f aca="false">E308/E$180</f>
        <v>0</v>
      </c>
      <c r="G308" s="232" t="n">
        <f aca="false">C308-E308</f>
        <v>0</v>
      </c>
      <c r="H308" s="231" t="n">
        <f aca="false">SUM(H309:H314)</f>
        <v>0</v>
      </c>
      <c r="I308" s="231" t="n">
        <f aca="false">SUM(I309:I314)</f>
        <v>0</v>
      </c>
      <c r="J308" s="207" t="n">
        <f aca="false">I308/I$180</f>
        <v>0</v>
      </c>
      <c r="K308" s="232" t="n">
        <f aca="false">C308-I308</f>
        <v>0</v>
      </c>
      <c r="L308" s="231" t="n">
        <f aca="false">SUM(L309:L314)</f>
        <v>0</v>
      </c>
    </row>
    <row r="309" customFormat="false" ht="11.25" hidden="true" customHeight="true" outlineLevel="0" collapsed="false">
      <c r="A309" s="210" t="s">
        <v>261</v>
      </c>
      <c r="B309" s="231"/>
      <c r="C309" s="231"/>
      <c r="D309" s="231"/>
      <c r="E309" s="231"/>
      <c r="F309" s="207" t="n">
        <f aca="false">E309/E$180</f>
        <v>0</v>
      </c>
      <c r="G309" s="232" t="n">
        <f aca="false">C309-E309</f>
        <v>0</v>
      </c>
      <c r="H309" s="231"/>
      <c r="I309" s="231"/>
      <c r="J309" s="207" t="n">
        <f aca="false">I309/I$180</f>
        <v>0</v>
      </c>
      <c r="K309" s="232" t="n">
        <f aca="false">C309-I309</f>
        <v>0</v>
      </c>
      <c r="L309" s="231"/>
    </row>
    <row r="310" customFormat="false" ht="11.25" hidden="true" customHeight="true" outlineLevel="0" collapsed="false">
      <c r="A310" s="210" t="s">
        <v>262</v>
      </c>
      <c r="B310" s="231"/>
      <c r="C310" s="231"/>
      <c r="D310" s="231"/>
      <c r="E310" s="231"/>
      <c r="F310" s="207" t="n">
        <f aca="false">E310/E$180</f>
        <v>0</v>
      </c>
      <c r="G310" s="232" t="n">
        <f aca="false">C310-E310</f>
        <v>0</v>
      </c>
      <c r="H310" s="231"/>
      <c r="I310" s="231"/>
      <c r="J310" s="207" t="n">
        <f aca="false">I310/I$180</f>
        <v>0</v>
      </c>
      <c r="K310" s="232" t="n">
        <f aca="false">C310-I310</f>
        <v>0</v>
      </c>
      <c r="L310" s="231"/>
    </row>
    <row r="311" customFormat="false" ht="11.25" hidden="true" customHeight="true" outlineLevel="0" collapsed="false">
      <c r="A311" s="210" t="s">
        <v>263</v>
      </c>
      <c r="B311" s="231"/>
      <c r="C311" s="231"/>
      <c r="D311" s="231"/>
      <c r="E311" s="231"/>
      <c r="F311" s="207" t="n">
        <f aca="false">E311/E$180</f>
        <v>0</v>
      </c>
      <c r="G311" s="232" t="n">
        <f aca="false">C311-E311</f>
        <v>0</v>
      </c>
      <c r="H311" s="231"/>
      <c r="I311" s="231"/>
      <c r="J311" s="207" t="n">
        <f aca="false">I311/I$180</f>
        <v>0</v>
      </c>
      <c r="K311" s="232" t="n">
        <f aca="false">C311-I311</f>
        <v>0</v>
      </c>
      <c r="L311" s="231"/>
    </row>
    <row r="312" customFormat="false" ht="11.25" hidden="true" customHeight="true" outlineLevel="0" collapsed="false">
      <c r="A312" s="210" t="s">
        <v>264</v>
      </c>
      <c r="B312" s="231"/>
      <c r="C312" s="231"/>
      <c r="D312" s="231"/>
      <c r="E312" s="231"/>
      <c r="F312" s="207" t="n">
        <f aca="false">E312/E$180</f>
        <v>0</v>
      </c>
      <c r="G312" s="232" t="n">
        <f aca="false">C312-E312</f>
        <v>0</v>
      </c>
      <c r="H312" s="231"/>
      <c r="I312" s="231"/>
      <c r="J312" s="207" t="n">
        <f aca="false">I312/I$180</f>
        <v>0</v>
      </c>
      <c r="K312" s="232" t="n">
        <f aca="false">C312-I312</f>
        <v>0</v>
      </c>
      <c r="L312" s="231"/>
    </row>
    <row r="313" customFormat="false" ht="11.25" hidden="true" customHeight="true" outlineLevel="0" collapsed="false">
      <c r="A313" s="210" t="s">
        <v>265</v>
      </c>
      <c r="B313" s="231"/>
      <c r="C313" s="231"/>
      <c r="D313" s="231"/>
      <c r="E313" s="231"/>
      <c r="F313" s="207" t="n">
        <f aca="false">E313/E$180</f>
        <v>0</v>
      </c>
      <c r="G313" s="232" t="n">
        <f aca="false">C313-E313</f>
        <v>0</v>
      </c>
      <c r="H313" s="231"/>
      <c r="I313" s="231"/>
      <c r="J313" s="207" t="n">
        <f aca="false">I313/I$180</f>
        <v>0</v>
      </c>
      <c r="K313" s="232" t="n">
        <f aca="false">C313-I313</f>
        <v>0</v>
      </c>
      <c r="L313" s="231"/>
    </row>
    <row r="314" customFormat="false" ht="11.25" hidden="true" customHeight="true" outlineLevel="0" collapsed="false">
      <c r="A314" s="210" t="s">
        <v>164</v>
      </c>
      <c r="B314" s="231"/>
      <c r="C314" s="231"/>
      <c r="D314" s="231"/>
      <c r="E314" s="231"/>
      <c r="F314" s="207" t="n">
        <f aca="false">E314/E$180</f>
        <v>0</v>
      </c>
      <c r="G314" s="232" t="n">
        <f aca="false">C314-E314</f>
        <v>0</v>
      </c>
      <c r="H314" s="231"/>
      <c r="I314" s="231"/>
      <c r="J314" s="207" t="n">
        <f aca="false">I314/I$180</f>
        <v>0</v>
      </c>
      <c r="K314" s="232" t="n">
        <f aca="false">C314-I314</f>
        <v>0</v>
      </c>
      <c r="L314" s="231"/>
    </row>
    <row r="315" customFormat="false" ht="11.25" hidden="true" customHeight="true" outlineLevel="0" collapsed="false">
      <c r="A315" s="208" t="s">
        <v>266</v>
      </c>
      <c r="B315" s="231" t="n">
        <f aca="false">SUM(B316:B321)</f>
        <v>0</v>
      </c>
      <c r="C315" s="231" t="n">
        <f aca="false">SUM(C316:C321)</f>
        <v>0</v>
      </c>
      <c r="D315" s="231" t="n">
        <f aca="false">SUM(D316:D321)</f>
        <v>0</v>
      </c>
      <c r="E315" s="231" t="n">
        <f aca="false">SUM(E316:E321)</f>
        <v>0</v>
      </c>
      <c r="F315" s="207" t="n">
        <f aca="false">E315/E$180</f>
        <v>0</v>
      </c>
      <c r="G315" s="232" t="n">
        <f aca="false">C315-E315</f>
        <v>0</v>
      </c>
      <c r="H315" s="231" t="n">
        <f aca="false">SUM(H316:H321)</f>
        <v>0</v>
      </c>
      <c r="I315" s="231" t="n">
        <f aca="false">SUM(I316:I321)</f>
        <v>0</v>
      </c>
      <c r="J315" s="207" t="n">
        <f aca="false">I315/I$180</f>
        <v>0</v>
      </c>
      <c r="K315" s="232" t="n">
        <f aca="false">C315-I315</f>
        <v>0</v>
      </c>
      <c r="L315" s="231" t="n">
        <f aca="false">SUM(L316:L321)</f>
        <v>0</v>
      </c>
    </row>
    <row r="316" customFormat="false" ht="11.25" hidden="true" customHeight="true" outlineLevel="0" collapsed="false">
      <c r="A316" s="210" t="s">
        <v>267</v>
      </c>
      <c r="B316" s="231"/>
      <c r="C316" s="231"/>
      <c r="D316" s="231"/>
      <c r="E316" s="231"/>
      <c r="F316" s="207" t="n">
        <f aca="false">E316/E$180</f>
        <v>0</v>
      </c>
      <c r="G316" s="232" t="n">
        <f aca="false">C316-E316</f>
        <v>0</v>
      </c>
      <c r="H316" s="231"/>
      <c r="I316" s="231"/>
      <c r="J316" s="207" t="n">
        <f aca="false">I316/I$180</f>
        <v>0</v>
      </c>
      <c r="K316" s="232" t="n">
        <f aca="false">C316-I316</f>
        <v>0</v>
      </c>
      <c r="L316" s="231"/>
    </row>
    <row r="317" customFormat="false" ht="11.25" hidden="true" customHeight="true" outlineLevel="0" collapsed="false">
      <c r="A317" s="210" t="s">
        <v>268</v>
      </c>
      <c r="B317" s="231"/>
      <c r="C317" s="231"/>
      <c r="D317" s="231"/>
      <c r="E317" s="231"/>
      <c r="F317" s="207" t="n">
        <f aca="false">E317/E$180</f>
        <v>0</v>
      </c>
      <c r="G317" s="232" t="n">
        <f aca="false">C317-E317</f>
        <v>0</v>
      </c>
      <c r="H317" s="231"/>
      <c r="I317" s="231"/>
      <c r="J317" s="207" t="n">
        <f aca="false">I317/I$180</f>
        <v>0</v>
      </c>
      <c r="K317" s="232" t="n">
        <f aca="false">C317-I317</f>
        <v>0</v>
      </c>
      <c r="L317" s="231"/>
    </row>
    <row r="318" customFormat="false" ht="11.25" hidden="true" customHeight="true" outlineLevel="0" collapsed="false">
      <c r="A318" s="210" t="s">
        <v>269</v>
      </c>
      <c r="B318" s="231"/>
      <c r="C318" s="231"/>
      <c r="D318" s="231"/>
      <c r="E318" s="231"/>
      <c r="F318" s="207" t="n">
        <f aca="false">E318/E$180</f>
        <v>0</v>
      </c>
      <c r="G318" s="232" t="n">
        <f aca="false">C318-E318</f>
        <v>0</v>
      </c>
      <c r="H318" s="231"/>
      <c r="I318" s="231"/>
      <c r="J318" s="207" t="n">
        <f aca="false">I318/I$180</f>
        <v>0</v>
      </c>
      <c r="K318" s="232" t="n">
        <f aca="false">C318-I318</f>
        <v>0</v>
      </c>
      <c r="L318" s="231"/>
    </row>
    <row r="319" customFormat="false" ht="11.25" hidden="true" customHeight="true" outlineLevel="0" collapsed="false">
      <c r="A319" s="210" t="s">
        <v>270</v>
      </c>
      <c r="B319" s="231"/>
      <c r="C319" s="231"/>
      <c r="D319" s="231"/>
      <c r="E319" s="231"/>
      <c r="F319" s="207" t="n">
        <f aca="false">E319/E$180</f>
        <v>0</v>
      </c>
      <c r="G319" s="232" t="n">
        <f aca="false">C319-E319</f>
        <v>0</v>
      </c>
      <c r="H319" s="231"/>
      <c r="I319" s="231"/>
      <c r="J319" s="207" t="n">
        <f aca="false">I319/I$180</f>
        <v>0</v>
      </c>
      <c r="K319" s="232" t="n">
        <f aca="false">C319-I319</f>
        <v>0</v>
      </c>
      <c r="L319" s="231"/>
    </row>
    <row r="320" customFormat="false" ht="11.25" hidden="true" customHeight="true" outlineLevel="0" collapsed="false">
      <c r="A320" s="210" t="s">
        <v>271</v>
      </c>
      <c r="B320" s="231"/>
      <c r="C320" s="231"/>
      <c r="D320" s="231"/>
      <c r="E320" s="231"/>
      <c r="F320" s="207" t="n">
        <f aca="false">E320/E$180</f>
        <v>0</v>
      </c>
      <c r="G320" s="232" t="n">
        <f aca="false">C320-E320</f>
        <v>0</v>
      </c>
      <c r="H320" s="231"/>
      <c r="I320" s="231"/>
      <c r="J320" s="207" t="n">
        <f aca="false">I320/I$180</f>
        <v>0</v>
      </c>
      <c r="K320" s="232" t="n">
        <f aca="false">C320-I320</f>
        <v>0</v>
      </c>
      <c r="L320" s="231"/>
    </row>
    <row r="321" customFormat="false" ht="11.25" hidden="true" customHeight="true" outlineLevel="0" collapsed="false">
      <c r="A321" s="210" t="s">
        <v>164</v>
      </c>
      <c r="B321" s="231"/>
      <c r="C321" s="231"/>
      <c r="D321" s="231"/>
      <c r="E321" s="231"/>
      <c r="F321" s="207" t="n">
        <f aca="false">E321/E$180</f>
        <v>0</v>
      </c>
      <c r="G321" s="232" t="n">
        <f aca="false">C321-E321</f>
        <v>0</v>
      </c>
      <c r="H321" s="231"/>
      <c r="I321" s="231"/>
      <c r="J321" s="207" t="n">
        <f aca="false">I321/I$180</f>
        <v>0</v>
      </c>
      <c r="K321" s="232" t="n">
        <f aca="false">C321-I321</f>
        <v>0</v>
      </c>
      <c r="L321" s="231"/>
    </row>
    <row r="322" customFormat="false" ht="11.25" hidden="true" customHeight="true" outlineLevel="0" collapsed="false">
      <c r="A322" s="208" t="s">
        <v>272</v>
      </c>
      <c r="B322" s="231" t="n">
        <f aca="false">SUM(B323:B325)</f>
        <v>0</v>
      </c>
      <c r="C322" s="231" t="n">
        <f aca="false">SUM(C323:C325)</f>
        <v>0</v>
      </c>
      <c r="D322" s="231" t="n">
        <f aca="false">SUM(D323:D325)</f>
        <v>0</v>
      </c>
      <c r="E322" s="231" t="n">
        <f aca="false">SUM(E323:E325)</f>
        <v>0</v>
      </c>
      <c r="F322" s="207" t="n">
        <f aca="false">E322/E$180</f>
        <v>0</v>
      </c>
      <c r="G322" s="232" t="n">
        <f aca="false">C322-E322</f>
        <v>0</v>
      </c>
      <c r="H322" s="231" t="n">
        <f aca="false">SUM(H323:H325)</f>
        <v>0</v>
      </c>
      <c r="I322" s="231" t="n">
        <f aca="false">SUM(I323:I325)</f>
        <v>0</v>
      </c>
      <c r="J322" s="207" t="n">
        <f aca="false">I322/I$180</f>
        <v>0</v>
      </c>
      <c r="K322" s="232" t="n">
        <f aca="false">C322-I322</f>
        <v>0</v>
      </c>
      <c r="L322" s="231" t="n">
        <f aca="false">SUM(L323:L325)</f>
        <v>0</v>
      </c>
    </row>
    <row r="323" customFormat="false" ht="11.25" hidden="true" customHeight="true" outlineLevel="0" collapsed="false">
      <c r="A323" s="210" t="s">
        <v>273</v>
      </c>
      <c r="B323" s="231"/>
      <c r="C323" s="231"/>
      <c r="D323" s="231"/>
      <c r="E323" s="231"/>
      <c r="F323" s="207" t="n">
        <f aca="false">E323/E$180</f>
        <v>0</v>
      </c>
      <c r="G323" s="232" t="n">
        <f aca="false">C323-E323</f>
        <v>0</v>
      </c>
      <c r="H323" s="231"/>
      <c r="I323" s="231"/>
      <c r="J323" s="207" t="n">
        <f aca="false">I323/I$180</f>
        <v>0</v>
      </c>
      <c r="K323" s="232" t="n">
        <f aca="false">C323-I323</f>
        <v>0</v>
      </c>
      <c r="L323" s="231"/>
    </row>
    <row r="324" customFormat="false" ht="11.25" hidden="true" customHeight="true" outlineLevel="0" collapsed="false">
      <c r="A324" s="210" t="s">
        <v>274</v>
      </c>
      <c r="B324" s="231"/>
      <c r="C324" s="231"/>
      <c r="D324" s="231"/>
      <c r="E324" s="231"/>
      <c r="F324" s="207" t="n">
        <f aca="false">E324/E$180</f>
        <v>0</v>
      </c>
      <c r="G324" s="232" t="n">
        <f aca="false">C324-E324</f>
        <v>0</v>
      </c>
      <c r="H324" s="231"/>
      <c r="I324" s="231"/>
      <c r="J324" s="207" t="n">
        <f aca="false">I324/I$180</f>
        <v>0</v>
      </c>
      <c r="K324" s="232" t="n">
        <f aca="false">C324-I324</f>
        <v>0</v>
      </c>
      <c r="L324" s="231"/>
    </row>
    <row r="325" customFormat="false" ht="11.25" hidden="true" customHeight="true" outlineLevel="0" collapsed="false">
      <c r="A325" s="210" t="s">
        <v>164</v>
      </c>
      <c r="B325" s="231"/>
      <c r="C325" s="231"/>
      <c r="D325" s="231"/>
      <c r="E325" s="231"/>
      <c r="F325" s="207" t="n">
        <f aca="false">E325/E$180</f>
        <v>0</v>
      </c>
      <c r="G325" s="232" t="n">
        <f aca="false">C325-E325</f>
        <v>0</v>
      </c>
      <c r="H325" s="231"/>
      <c r="I325" s="231"/>
      <c r="J325" s="207" t="n">
        <f aca="false">I325/I$180</f>
        <v>0</v>
      </c>
      <c r="K325" s="232" t="n">
        <f aca="false">C325-I325</f>
        <v>0</v>
      </c>
      <c r="L325" s="231"/>
    </row>
    <row r="326" customFormat="false" ht="11.25" hidden="true" customHeight="true" outlineLevel="0" collapsed="false">
      <c r="A326" s="208" t="s">
        <v>275</v>
      </c>
      <c r="B326" s="231" t="n">
        <f aca="false">SUM(B327:B331)</f>
        <v>0</v>
      </c>
      <c r="C326" s="231" t="n">
        <f aca="false">SUM(C327:C331)</f>
        <v>0</v>
      </c>
      <c r="D326" s="231" t="n">
        <f aca="false">SUM(D327:D331)</f>
        <v>0</v>
      </c>
      <c r="E326" s="231" t="n">
        <f aca="false">SUM(E327:E331)</f>
        <v>0</v>
      </c>
      <c r="F326" s="207" t="n">
        <f aca="false">E326/E$180</f>
        <v>0</v>
      </c>
      <c r="G326" s="232" t="n">
        <f aca="false">C326-E326</f>
        <v>0</v>
      </c>
      <c r="H326" s="231" t="n">
        <f aca="false">SUM(H327:H331)</f>
        <v>0</v>
      </c>
      <c r="I326" s="231" t="n">
        <f aca="false">SUM(I327:I331)</f>
        <v>0</v>
      </c>
      <c r="J326" s="207" t="n">
        <f aca="false">I326/I$180</f>
        <v>0</v>
      </c>
      <c r="K326" s="232" t="n">
        <f aca="false">C326-I326</f>
        <v>0</v>
      </c>
      <c r="L326" s="231" t="n">
        <f aca="false">SUM(L327:L331)</f>
        <v>0</v>
      </c>
    </row>
    <row r="327" customFormat="false" ht="11.25" hidden="true" customHeight="true" outlineLevel="0" collapsed="false">
      <c r="A327" s="210" t="s">
        <v>276</v>
      </c>
      <c r="B327" s="231"/>
      <c r="C327" s="231"/>
      <c r="D327" s="231"/>
      <c r="E327" s="231"/>
      <c r="F327" s="207" t="n">
        <f aca="false">E327/E$180</f>
        <v>0</v>
      </c>
      <c r="G327" s="232" t="n">
        <f aca="false">C327-E327</f>
        <v>0</v>
      </c>
      <c r="H327" s="231"/>
      <c r="I327" s="231"/>
      <c r="J327" s="207" t="n">
        <f aca="false">I327/I$180</f>
        <v>0</v>
      </c>
      <c r="K327" s="232" t="n">
        <f aca="false">C327-I327</f>
        <v>0</v>
      </c>
      <c r="L327" s="231"/>
    </row>
    <row r="328" customFormat="false" ht="11.25" hidden="true" customHeight="true" outlineLevel="0" collapsed="false">
      <c r="A328" s="210" t="s">
        <v>277</v>
      </c>
      <c r="B328" s="231"/>
      <c r="C328" s="231"/>
      <c r="D328" s="231"/>
      <c r="E328" s="231"/>
      <c r="F328" s="207" t="n">
        <f aca="false">E328/E$180</f>
        <v>0</v>
      </c>
      <c r="G328" s="232" t="n">
        <f aca="false">C328-E328</f>
        <v>0</v>
      </c>
      <c r="H328" s="231"/>
      <c r="I328" s="231"/>
      <c r="J328" s="207" t="n">
        <f aca="false">I328/I$180</f>
        <v>0</v>
      </c>
      <c r="K328" s="232" t="n">
        <f aca="false">C328-I328</f>
        <v>0</v>
      </c>
      <c r="L328" s="231"/>
    </row>
    <row r="329" customFormat="false" ht="11.25" hidden="true" customHeight="true" outlineLevel="0" collapsed="false">
      <c r="A329" s="210" t="s">
        <v>278</v>
      </c>
      <c r="B329" s="231"/>
      <c r="C329" s="231"/>
      <c r="D329" s="231"/>
      <c r="E329" s="231"/>
      <c r="F329" s="207" t="n">
        <f aca="false">E329/E$180</f>
        <v>0</v>
      </c>
      <c r="G329" s="232" t="n">
        <f aca="false">C329-E329</f>
        <v>0</v>
      </c>
      <c r="H329" s="231"/>
      <c r="I329" s="231"/>
      <c r="J329" s="207" t="n">
        <f aca="false">I329/I$180</f>
        <v>0</v>
      </c>
      <c r="K329" s="232" t="n">
        <f aca="false">C329-I329</f>
        <v>0</v>
      </c>
      <c r="L329" s="231"/>
    </row>
    <row r="330" customFormat="false" ht="11.25" hidden="true" customHeight="true" outlineLevel="0" collapsed="false">
      <c r="A330" s="210" t="s">
        <v>279</v>
      </c>
      <c r="B330" s="231"/>
      <c r="C330" s="231"/>
      <c r="D330" s="231"/>
      <c r="E330" s="231"/>
      <c r="F330" s="207" t="n">
        <f aca="false">E330/E$180</f>
        <v>0</v>
      </c>
      <c r="G330" s="232" t="n">
        <f aca="false">C330-E330</f>
        <v>0</v>
      </c>
      <c r="H330" s="231"/>
      <c r="I330" s="231"/>
      <c r="J330" s="207" t="n">
        <f aca="false">I330/I$180</f>
        <v>0</v>
      </c>
      <c r="K330" s="232" t="n">
        <f aca="false">C330-I330</f>
        <v>0</v>
      </c>
      <c r="L330" s="231"/>
    </row>
    <row r="331" customFormat="false" ht="11.25" hidden="true" customHeight="true" outlineLevel="0" collapsed="false">
      <c r="A331" s="210" t="s">
        <v>164</v>
      </c>
      <c r="B331" s="231"/>
      <c r="C331" s="231"/>
      <c r="D331" s="231"/>
      <c r="E331" s="231"/>
      <c r="F331" s="207" t="n">
        <f aca="false">E331/E$180</f>
        <v>0</v>
      </c>
      <c r="G331" s="232" t="n">
        <f aca="false">C331-E331</f>
        <v>0</v>
      </c>
      <c r="H331" s="231"/>
      <c r="I331" s="231"/>
      <c r="J331" s="207" t="n">
        <f aca="false">I331/I$180</f>
        <v>0</v>
      </c>
      <c r="K331" s="232" t="n">
        <f aca="false">C331-I331</f>
        <v>0</v>
      </c>
      <c r="L331" s="231"/>
    </row>
    <row r="332" customFormat="false" ht="11.25" hidden="true" customHeight="true" outlineLevel="0" collapsed="false">
      <c r="A332" s="208" t="s">
        <v>280</v>
      </c>
      <c r="B332" s="231" t="n">
        <f aca="false">SUM(B333:B338)</f>
        <v>0</v>
      </c>
      <c r="C332" s="231" t="n">
        <f aca="false">SUM(C333:C338)</f>
        <v>0</v>
      </c>
      <c r="D332" s="231" t="n">
        <f aca="false">SUM(D333:D338)</f>
        <v>0</v>
      </c>
      <c r="E332" s="231" t="n">
        <f aca="false">SUM(E333:E338)</f>
        <v>0</v>
      </c>
      <c r="F332" s="207" t="n">
        <f aca="false">E332/E$180</f>
        <v>0</v>
      </c>
      <c r="G332" s="232" t="n">
        <f aca="false">C332-E332</f>
        <v>0</v>
      </c>
      <c r="H332" s="231" t="n">
        <f aca="false">SUM(H333:H338)</f>
        <v>0</v>
      </c>
      <c r="I332" s="231" t="n">
        <f aca="false">SUM(I333:I338)</f>
        <v>0</v>
      </c>
      <c r="J332" s="207" t="n">
        <f aca="false">I332/I$180</f>
        <v>0</v>
      </c>
      <c r="K332" s="232" t="n">
        <f aca="false">C332-I332</f>
        <v>0</v>
      </c>
      <c r="L332" s="231" t="n">
        <f aca="false">SUM(L333:L338)</f>
        <v>0</v>
      </c>
    </row>
    <row r="333" customFormat="false" ht="11.25" hidden="true" customHeight="true" outlineLevel="0" collapsed="false">
      <c r="A333" s="210" t="s">
        <v>281</v>
      </c>
      <c r="B333" s="231"/>
      <c r="C333" s="231"/>
      <c r="D333" s="231"/>
      <c r="E333" s="231"/>
      <c r="F333" s="207" t="n">
        <f aca="false">E333/E$180</f>
        <v>0</v>
      </c>
      <c r="G333" s="232" t="n">
        <f aca="false">C333-E333</f>
        <v>0</v>
      </c>
      <c r="H333" s="231"/>
      <c r="I333" s="231"/>
      <c r="J333" s="207" t="n">
        <f aca="false">I333/I$180</f>
        <v>0</v>
      </c>
      <c r="K333" s="232" t="n">
        <f aca="false">C333-I333</f>
        <v>0</v>
      </c>
      <c r="L333" s="231"/>
    </row>
    <row r="334" customFormat="false" ht="11.25" hidden="true" customHeight="true" outlineLevel="0" collapsed="false">
      <c r="A334" s="210" t="s">
        <v>282</v>
      </c>
      <c r="B334" s="231"/>
      <c r="C334" s="231"/>
      <c r="D334" s="231"/>
      <c r="E334" s="231"/>
      <c r="F334" s="207" t="n">
        <f aca="false">E334/E$180</f>
        <v>0</v>
      </c>
      <c r="G334" s="232" t="n">
        <f aca="false">C334-E334</f>
        <v>0</v>
      </c>
      <c r="H334" s="231"/>
      <c r="I334" s="231"/>
      <c r="J334" s="207" t="n">
        <f aca="false">I334/I$180</f>
        <v>0</v>
      </c>
      <c r="K334" s="232" t="n">
        <f aca="false">C334-I334</f>
        <v>0</v>
      </c>
      <c r="L334" s="231"/>
    </row>
    <row r="335" customFormat="false" ht="11.25" hidden="true" customHeight="true" outlineLevel="0" collapsed="false">
      <c r="A335" s="210" t="s">
        <v>283</v>
      </c>
      <c r="B335" s="231"/>
      <c r="C335" s="231"/>
      <c r="D335" s="231"/>
      <c r="E335" s="231"/>
      <c r="F335" s="207" t="n">
        <f aca="false">E335/E$180</f>
        <v>0</v>
      </c>
      <c r="G335" s="232" t="n">
        <f aca="false">C335-E335</f>
        <v>0</v>
      </c>
      <c r="H335" s="231"/>
      <c r="I335" s="231"/>
      <c r="J335" s="207" t="n">
        <f aca="false">I335/I$180</f>
        <v>0</v>
      </c>
      <c r="K335" s="232" t="n">
        <f aca="false">C335-I335</f>
        <v>0</v>
      </c>
      <c r="L335" s="231"/>
    </row>
    <row r="336" customFormat="false" ht="11.25" hidden="true" customHeight="true" outlineLevel="0" collapsed="false">
      <c r="A336" s="210" t="s">
        <v>284</v>
      </c>
      <c r="B336" s="231"/>
      <c r="C336" s="231"/>
      <c r="D336" s="231"/>
      <c r="E336" s="231"/>
      <c r="F336" s="207" t="n">
        <f aca="false">E336/E$180</f>
        <v>0</v>
      </c>
      <c r="G336" s="232" t="n">
        <f aca="false">C336-E336</f>
        <v>0</v>
      </c>
      <c r="H336" s="231"/>
      <c r="I336" s="231"/>
      <c r="J336" s="207" t="n">
        <f aca="false">I336/I$180</f>
        <v>0</v>
      </c>
      <c r="K336" s="232" t="n">
        <f aca="false">C336-I336</f>
        <v>0</v>
      </c>
      <c r="L336" s="231"/>
    </row>
    <row r="337" customFormat="false" ht="11.25" hidden="true" customHeight="true" outlineLevel="0" collapsed="false">
      <c r="A337" s="210" t="s">
        <v>285</v>
      </c>
      <c r="B337" s="231"/>
      <c r="C337" s="231"/>
      <c r="D337" s="231"/>
      <c r="E337" s="231"/>
      <c r="F337" s="207" t="n">
        <f aca="false">E337/E$180</f>
        <v>0</v>
      </c>
      <c r="G337" s="232" t="n">
        <f aca="false">C337-E337</f>
        <v>0</v>
      </c>
      <c r="H337" s="231"/>
      <c r="I337" s="231"/>
      <c r="J337" s="207" t="n">
        <f aca="false">I337/I$180</f>
        <v>0</v>
      </c>
      <c r="K337" s="232" t="n">
        <f aca="false">C337-I337</f>
        <v>0</v>
      </c>
      <c r="L337" s="231"/>
    </row>
    <row r="338" customFormat="false" ht="11.25" hidden="true" customHeight="true" outlineLevel="0" collapsed="false">
      <c r="A338" s="210" t="s">
        <v>164</v>
      </c>
      <c r="B338" s="231"/>
      <c r="C338" s="231"/>
      <c r="D338" s="231"/>
      <c r="E338" s="231"/>
      <c r="F338" s="207" t="n">
        <f aca="false">E338/E$180</f>
        <v>0</v>
      </c>
      <c r="G338" s="232" t="n">
        <f aca="false">C338-E338</f>
        <v>0</v>
      </c>
      <c r="H338" s="231"/>
      <c r="I338" s="231"/>
      <c r="J338" s="207" t="n">
        <f aca="false">I338/I$180</f>
        <v>0</v>
      </c>
      <c r="K338" s="232" t="n">
        <f aca="false">C338-I338</f>
        <v>0</v>
      </c>
      <c r="L338" s="231"/>
    </row>
    <row r="339" customFormat="false" ht="11.25" hidden="true" customHeight="true" outlineLevel="0" collapsed="false">
      <c r="A339" s="208" t="s">
        <v>286</v>
      </c>
      <c r="B339" s="231" t="n">
        <f aca="false">SUM(B340:B343)</f>
        <v>0</v>
      </c>
      <c r="C339" s="231" t="n">
        <f aca="false">SUM(C340:C343)</f>
        <v>0</v>
      </c>
      <c r="D339" s="231" t="n">
        <f aca="false">SUM(D340:D343)</f>
        <v>0</v>
      </c>
      <c r="E339" s="231" t="n">
        <f aca="false">SUM(E340:E343)</f>
        <v>0</v>
      </c>
      <c r="F339" s="207" t="n">
        <f aca="false">E339/E$180</f>
        <v>0</v>
      </c>
      <c r="G339" s="232" t="n">
        <f aca="false">C339-E339</f>
        <v>0</v>
      </c>
      <c r="H339" s="231" t="n">
        <f aca="false">SUM(H340:H343)</f>
        <v>0</v>
      </c>
      <c r="I339" s="231" t="n">
        <f aca="false">SUM(I340:I343)</f>
        <v>0</v>
      </c>
      <c r="J339" s="207" t="n">
        <f aca="false">I339/I$180</f>
        <v>0</v>
      </c>
      <c r="K339" s="232" t="n">
        <f aca="false">C339-I339</f>
        <v>0</v>
      </c>
      <c r="L339" s="231" t="n">
        <f aca="false">SUM(L340:L343)</f>
        <v>0</v>
      </c>
    </row>
    <row r="340" customFormat="false" ht="11.25" hidden="true" customHeight="true" outlineLevel="0" collapsed="false">
      <c r="A340" s="210" t="s">
        <v>287</v>
      </c>
      <c r="B340" s="231"/>
      <c r="C340" s="231"/>
      <c r="D340" s="231"/>
      <c r="E340" s="231"/>
      <c r="F340" s="207" t="n">
        <f aca="false">E340/E$180</f>
        <v>0</v>
      </c>
      <c r="G340" s="232" t="n">
        <f aca="false">C340-E340</f>
        <v>0</v>
      </c>
      <c r="H340" s="231"/>
      <c r="I340" s="231"/>
      <c r="J340" s="207" t="n">
        <f aca="false">I340/I$180</f>
        <v>0</v>
      </c>
      <c r="K340" s="232" t="n">
        <f aca="false">C340-I340</f>
        <v>0</v>
      </c>
      <c r="L340" s="231"/>
    </row>
    <row r="341" customFormat="false" ht="11.25" hidden="true" customHeight="true" outlineLevel="0" collapsed="false">
      <c r="A341" s="210" t="s">
        <v>288</v>
      </c>
      <c r="B341" s="231"/>
      <c r="C341" s="231"/>
      <c r="D341" s="231"/>
      <c r="E341" s="231"/>
      <c r="F341" s="207" t="n">
        <f aca="false">E341/E$180</f>
        <v>0</v>
      </c>
      <c r="G341" s="232" t="n">
        <f aca="false">C341-E341</f>
        <v>0</v>
      </c>
      <c r="H341" s="231"/>
      <c r="I341" s="231"/>
      <c r="J341" s="207" t="n">
        <f aca="false">I341/I$180</f>
        <v>0</v>
      </c>
      <c r="K341" s="232" t="n">
        <f aca="false">C341-I341</f>
        <v>0</v>
      </c>
      <c r="L341" s="231"/>
    </row>
    <row r="342" customFormat="false" ht="11.25" hidden="true" customHeight="true" outlineLevel="0" collapsed="false">
      <c r="A342" s="210" t="s">
        <v>289</v>
      </c>
      <c r="B342" s="231"/>
      <c r="C342" s="231"/>
      <c r="D342" s="231"/>
      <c r="E342" s="231"/>
      <c r="F342" s="207" t="n">
        <f aca="false">E342/E$180</f>
        <v>0</v>
      </c>
      <c r="G342" s="232" t="n">
        <f aca="false">C342-E342</f>
        <v>0</v>
      </c>
      <c r="H342" s="231"/>
      <c r="I342" s="231"/>
      <c r="J342" s="207" t="n">
        <f aca="false">I342/I$180</f>
        <v>0</v>
      </c>
      <c r="K342" s="232" t="n">
        <f aca="false">C342-I342</f>
        <v>0</v>
      </c>
      <c r="L342" s="231"/>
    </row>
    <row r="343" customFormat="false" ht="11.25" hidden="true" customHeight="true" outlineLevel="0" collapsed="false">
      <c r="A343" s="210" t="s">
        <v>164</v>
      </c>
      <c r="B343" s="231"/>
      <c r="C343" s="231"/>
      <c r="D343" s="231"/>
      <c r="E343" s="231"/>
      <c r="F343" s="207" t="n">
        <f aca="false">E343/E$180</f>
        <v>0</v>
      </c>
      <c r="G343" s="232" t="n">
        <f aca="false">C343-E343</f>
        <v>0</v>
      </c>
      <c r="H343" s="231"/>
      <c r="I343" s="231"/>
      <c r="J343" s="207" t="n">
        <f aca="false">I343/I$180</f>
        <v>0</v>
      </c>
      <c r="K343" s="232" t="n">
        <f aca="false">C343-I343</f>
        <v>0</v>
      </c>
      <c r="L343" s="231"/>
    </row>
    <row r="344" customFormat="false" ht="11.25" hidden="true" customHeight="true" outlineLevel="0" collapsed="false">
      <c r="A344" s="208" t="s">
        <v>290</v>
      </c>
      <c r="B344" s="231" t="n">
        <f aca="false">SUM(B345:B352)</f>
        <v>0</v>
      </c>
      <c r="C344" s="231" t="n">
        <f aca="false">SUM(C345:C352)</f>
        <v>0</v>
      </c>
      <c r="D344" s="231" t="n">
        <f aca="false">SUM(D345:D352)</f>
        <v>0</v>
      </c>
      <c r="E344" s="231" t="n">
        <f aca="false">SUM(E345:E352)</f>
        <v>0</v>
      </c>
      <c r="F344" s="207" t="n">
        <f aca="false">E344/E$180</f>
        <v>0</v>
      </c>
      <c r="G344" s="232" t="n">
        <f aca="false">C344-E344</f>
        <v>0</v>
      </c>
      <c r="H344" s="231" t="n">
        <f aca="false">SUM(H345:H352)</f>
        <v>0</v>
      </c>
      <c r="I344" s="231" t="n">
        <f aca="false">SUM(I345:I352)</f>
        <v>0</v>
      </c>
      <c r="J344" s="207" t="n">
        <f aca="false">I344/I$180</f>
        <v>0</v>
      </c>
      <c r="K344" s="232" t="n">
        <f aca="false">C344-I344</f>
        <v>0</v>
      </c>
      <c r="L344" s="231" t="n">
        <f aca="false">SUM(L345:L352)</f>
        <v>0</v>
      </c>
    </row>
    <row r="345" customFormat="false" ht="11.25" hidden="true" customHeight="true" outlineLevel="0" collapsed="false">
      <c r="A345" s="210" t="s">
        <v>291</v>
      </c>
      <c r="B345" s="231"/>
      <c r="C345" s="231"/>
      <c r="D345" s="231"/>
      <c r="E345" s="231"/>
      <c r="F345" s="207" t="n">
        <f aca="false">E345/E$180</f>
        <v>0</v>
      </c>
      <c r="G345" s="232" t="n">
        <f aca="false">C345-E345</f>
        <v>0</v>
      </c>
      <c r="H345" s="231"/>
      <c r="I345" s="231"/>
      <c r="J345" s="207" t="n">
        <f aca="false">I345/I$180</f>
        <v>0</v>
      </c>
      <c r="K345" s="232" t="n">
        <f aca="false">C345-I345</f>
        <v>0</v>
      </c>
      <c r="L345" s="231"/>
    </row>
    <row r="346" customFormat="false" ht="11.25" hidden="true" customHeight="true" outlineLevel="0" collapsed="false">
      <c r="A346" s="210" t="s">
        <v>292</v>
      </c>
      <c r="B346" s="231"/>
      <c r="C346" s="231"/>
      <c r="D346" s="231"/>
      <c r="E346" s="231"/>
      <c r="F346" s="207" t="n">
        <f aca="false">E346/E$180</f>
        <v>0</v>
      </c>
      <c r="G346" s="232" t="n">
        <f aca="false">C346-E346</f>
        <v>0</v>
      </c>
      <c r="H346" s="231"/>
      <c r="I346" s="231"/>
      <c r="J346" s="207" t="n">
        <f aca="false">I346/I$180</f>
        <v>0</v>
      </c>
      <c r="K346" s="232" t="n">
        <f aca="false">C346-I346</f>
        <v>0</v>
      </c>
      <c r="L346" s="231"/>
    </row>
    <row r="347" customFormat="false" ht="11.25" hidden="true" customHeight="true" outlineLevel="0" collapsed="false">
      <c r="A347" s="210" t="s">
        <v>293</v>
      </c>
      <c r="B347" s="231"/>
      <c r="C347" s="231"/>
      <c r="D347" s="231"/>
      <c r="E347" s="231"/>
      <c r="F347" s="207" t="n">
        <f aca="false">E347/E$180</f>
        <v>0</v>
      </c>
      <c r="G347" s="232" t="n">
        <f aca="false">C347-E347</f>
        <v>0</v>
      </c>
      <c r="H347" s="231"/>
      <c r="I347" s="231"/>
      <c r="J347" s="207" t="n">
        <f aca="false">I347/I$180</f>
        <v>0</v>
      </c>
      <c r="K347" s="232" t="n">
        <f aca="false">C347-I347</f>
        <v>0</v>
      </c>
      <c r="L347" s="231"/>
    </row>
    <row r="348" customFormat="false" ht="11.25" hidden="true" customHeight="true" outlineLevel="0" collapsed="false">
      <c r="A348" s="210" t="s">
        <v>294</v>
      </c>
      <c r="B348" s="231"/>
      <c r="C348" s="231"/>
      <c r="D348" s="231"/>
      <c r="E348" s="231"/>
      <c r="F348" s="207" t="n">
        <f aca="false">E348/E$180</f>
        <v>0</v>
      </c>
      <c r="G348" s="232" t="n">
        <f aca="false">C348-E348</f>
        <v>0</v>
      </c>
      <c r="H348" s="231"/>
      <c r="I348" s="231"/>
      <c r="J348" s="207" t="n">
        <f aca="false">I348/I$180</f>
        <v>0</v>
      </c>
      <c r="K348" s="232" t="n">
        <f aca="false">C348-I348</f>
        <v>0</v>
      </c>
      <c r="L348" s="231"/>
    </row>
    <row r="349" customFormat="false" ht="11.25" hidden="true" customHeight="true" outlineLevel="0" collapsed="false">
      <c r="A349" s="210" t="s">
        <v>295</v>
      </c>
      <c r="B349" s="231"/>
      <c r="C349" s="231"/>
      <c r="D349" s="231"/>
      <c r="E349" s="231"/>
      <c r="F349" s="207" t="n">
        <f aca="false">E349/E$180</f>
        <v>0</v>
      </c>
      <c r="G349" s="232" t="n">
        <f aca="false">C349-E349</f>
        <v>0</v>
      </c>
      <c r="H349" s="231"/>
      <c r="I349" s="231"/>
      <c r="J349" s="207" t="n">
        <f aca="false">I349/I$180</f>
        <v>0</v>
      </c>
      <c r="K349" s="232" t="n">
        <f aca="false">C349-I349</f>
        <v>0</v>
      </c>
      <c r="L349" s="231"/>
    </row>
    <row r="350" customFormat="false" ht="11.25" hidden="true" customHeight="true" outlineLevel="0" collapsed="false">
      <c r="A350" s="210" t="s">
        <v>296</v>
      </c>
      <c r="B350" s="231"/>
      <c r="C350" s="231"/>
      <c r="D350" s="231"/>
      <c r="E350" s="231"/>
      <c r="F350" s="207" t="n">
        <f aca="false">E350/E$180</f>
        <v>0</v>
      </c>
      <c r="G350" s="232" t="n">
        <f aca="false">C350-E350</f>
        <v>0</v>
      </c>
      <c r="H350" s="231"/>
      <c r="I350" s="231"/>
      <c r="J350" s="207" t="n">
        <f aca="false">I350/I$180</f>
        <v>0</v>
      </c>
      <c r="K350" s="232" t="n">
        <f aca="false">C350-I350</f>
        <v>0</v>
      </c>
      <c r="L350" s="231"/>
    </row>
    <row r="351" customFormat="false" ht="11.25" hidden="true" customHeight="true" outlineLevel="0" collapsed="false">
      <c r="A351" s="210" t="s">
        <v>297</v>
      </c>
      <c r="B351" s="231"/>
      <c r="C351" s="231"/>
      <c r="D351" s="231"/>
      <c r="E351" s="231"/>
      <c r="F351" s="207" t="n">
        <f aca="false">E351/E$180</f>
        <v>0</v>
      </c>
      <c r="G351" s="232" t="n">
        <f aca="false">C351-E351</f>
        <v>0</v>
      </c>
      <c r="H351" s="231"/>
      <c r="I351" s="231"/>
      <c r="J351" s="207" t="n">
        <f aca="false">I351/I$180</f>
        <v>0</v>
      </c>
      <c r="K351" s="232" t="n">
        <f aca="false">C351-I351</f>
        <v>0</v>
      </c>
      <c r="L351" s="231"/>
    </row>
    <row r="352" customFormat="false" ht="11.25" hidden="true" customHeight="true" outlineLevel="0" collapsed="false">
      <c r="A352" s="210" t="s">
        <v>164</v>
      </c>
      <c r="B352" s="231"/>
      <c r="C352" s="231"/>
      <c r="D352" s="231"/>
      <c r="E352" s="231"/>
      <c r="F352" s="207" t="n">
        <f aca="false">E352/E$180</f>
        <v>0</v>
      </c>
      <c r="G352" s="232" t="n">
        <f aca="false">C352-E352</f>
        <v>0</v>
      </c>
      <c r="H352" s="231"/>
      <c r="I352" s="231"/>
      <c r="J352" s="207" t="n">
        <f aca="false">I352/I$180</f>
        <v>0</v>
      </c>
      <c r="K352" s="232" t="n">
        <f aca="false">C352-I352</f>
        <v>0</v>
      </c>
      <c r="L352" s="231"/>
    </row>
    <row r="353" customFormat="false" ht="11.25" hidden="true" customHeight="true" outlineLevel="0" collapsed="false">
      <c r="A353" s="233" t="s">
        <v>125</v>
      </c>
      <c r="B353" s="231"/>
      <c r="C353" s="231"/>
      <c r="D353" s="231"/>
      <c r="E353" s="231"/>
      <c r="F353" s="207" t="n">
        <f aca="false">E353/E$180</f>
        <v>0</v>
      </c>
      <c r="G353" s="232" t="n">
        <f aca="false">C353-E353</f>
        <v>0</v>
      </c>
      <c r="H353" s="231"/>
      <c r="I353" s="231"/>
      <c r="J353" s="207" t="n">
        <f aca="false">I353/I$180</f>
        <v>0</v>
      </c>
      <c r="K353" s="232" t="n">
        <f aca="false">C353-I353</f>
        <v>0</v>
      </c>
      <c r="L353" s="231"/>
    </row>
    <row r="1048576" customFormat="false" ht="12.75" hidden="false" customHeight="true" outlineLevel="0" collapsed="false"/>
  </sheetData>
  <mergeCells count="16">
    <mergeCell ref="A1:L1"/>
    <mergeCell ref="A2:L2"/>
    <mergeCell ref="A3:L3"/>
    <mergeCell ref="A4:L4"/>
    <mergeCell ref="A5:L5"/>
    <mergeCell ref="A6:L6"/>
    <mergeCell ref="A7:L7"/>
    <mergeCell ref="D10:F10"/>
    <mergeCell ref="H10:J10"/>
    <mergeCell ref="L10:L12"/>
    <mergeCell ref="O18:O20"/>
    <mergeCell ref="A181:L181"/>
    <mergeCell ref="A182:C182"/>
    <mergeCell ref="D185:F185"/>
    <mergeCell ref="H185:J185"/>
    <mergeCell ref="L185:L187"/>
  </mergeCells>
  <printOptions headings="false" gridLines="false" gridLinesSet="true" horizontalCentered="true" verticalCentered="false"/>
  <pageMargins left="0.39375" right="0.39375" top="0.984027777777778" bottom="0.984027777777778" header="0.511805555555555" footer="0.511805555555555"/>
  <pageSetup paperSize="77" scale="71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F34" activeCellId="0" sqref="F34"/>
    </sheetView>
  </sheetViews>
  <sheetFormatPr defaultRowHeight="12.75" zeroHeight="false" outlineLevelRow="0" outlineLevelCol="0"/>
  <cols>
    <col collapsed="false" customWidth="true" hidden="false" outlineLevel="0" max="1" min="1" style="0" width="55.86"/>
    <col collapsed="false" customWidth="true" hidden="false" outlineLevel="0" max="2" min="2" style="0" width="10.71"/>
    <col collapsed="false" customWidth="true" hidden="false" outlineLevel="0" max="3" min="3" style="0" width="15.57"/>
    <col collapsed="false" customWidth="true" hidden="false" outlineLevel="0" max="5" min="4" style="0" width="10.71"/>
    <col collapsed="false" customWidth="true" hidden="false" outlineLevel="0" max="6" min="6" style="0" width="17.59"/>
    <col collapsed="false" customWidth="true" hidden="false" outlineLevel="0" max="7" min="7" style="0" width="15.62"/>
    <col collapsed="false" customWidth="true" hidden="false" outlineLevel="0" max="8" min="8" style="0" width="15.71"/>
    <col collapsed="false" customWidth="true" hidden="false" outlineLevel="0" max="10" min="9" style="0" width="15.42"/>
    <col collapsed="false" customWidth="true" hidden="false" outlineLevel="0" max="11" min="11" style="0" width="14.21"/>
    <col collapsed="false" customWidth="true" hidden="false" outlineLevel="0" max="13" min="12" style="0" width="15.42"/>
    <col collapsed="false" customWidth="true" hidden="false" outlineLevel="0" max="1025" min="14" style="0" width="9.13"/>
  </cols>
  <sheetData>
    <row r="1" customFormat="false" ht="15.75" hidden="false" customHeight="false" outlineLevel="0" collapsed="false">
      <c r="A1" s="234" t="s">
        <v>303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customFormat="false" ht="12.75" hidden="false" customHeight="false" outlineLevel="0" collapsed="false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</row>
    <row r="3" customFormat="false" ht="12.75" hidden="false" customHeight="false" outlineLevel="0" collapsed="false">
      <c r="A3" s="235" t="s">
        <v>1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</row>
    <row r="4" customFormat="false" ht="12.75" hidden="false" customHeight="false" outlineLevel="0" collapsed="false">
      <c r="A4" s="235" t="s">
        <v>2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</row>
    <row r="5" customFormat="false" ht="12.75" hidden="false" customHeight="false" outlineLevel="0" collapsed="false">
      <c r="A5" s="236" t="s">
        <v>304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customFormat="false" ht="12.75" hidden="false" customHeight="false" outlineLevel="0" collapsed="false">
      <c r="A6" s="235" t="s">
        <v>4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</row>
    <row r="7" customFormat="false" ht="12.75" hidden="false" customHeight="false" outlineLevel="0" collapsed="false">
      <c r="A7" s="237" t="str">
        <f aca="false">'Anexo_2_-_Função_e_Subfunção'!A7:L7</f>
        <v>JANEIRO A DEZEMBRO DE 2018/BIMESTRE NOVEMBRO-DEZEMBRO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</row>
    <row r="8" customFormat="false" ht="12.75" hidden="false" customHeight="false" outlineLevel="0" collapsed="false">
      <c r="A8" s="9"/>
      <c r="B8" s="9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customFormat="false" ht="12.75" hidden="false" customHeight="false" outlineLevel="0" collapsed="false">
      <c r="A9" s="238" t="s">
        <v>305</v>
      </c>
      <c r="B9" s="1"/>
      <c r="C9" s="1"/>
      <c r="D9" s="1"/>
      <c r="E9" s="1"/>
      <c r="F9" s="1"/>
      <c r="G9" s="1"/>
      <c r="H9" s="1"/>
      <c r="I9" s="1"/>
      <c r="J9" s="1"/>
      <c r="K9" s="1"/>
      <c r="L9" s="239"/>
      <c r="M9" s="12" t="s">
        <v>7</v>
      </c>
    </row>
    <row r="10" customFormat="false" ht="24.75" hidden="false" customHeight="true" outlineLevel="0" collapsed="false">
      <c r="A10" s="240"/>
      <c r="B10" s="110" t="s">
        <v>306</v>
      </c>
      <c r="C10" s="110"/>
      <c r="D10" s="110"/>
      <c r="E10" s="110"/>
      <c r="F10" s="110"/>
      <c r="G10" s="241" t="s">
        <v>307</v>
      </c>
      <c r="H10" s="241"/>
      <c r="I10" s="241"/>
      <c r="J10" s="241"/>
      <c r="K10" s="241"/>
      <c r="L10" s="241"/>
      <c r="M10" s="242"/>
    </row>
    <row r="11" customFormat="false" ht="12.75" hidden="false" customHeight="true" outlineLevel="0" collapsed="false">
      <c r="A11" s="243"/>
      <c r="B11" s="15" t="s">
        <v>308</v>
      </c>
      <c r="C11" s="15"/>
      <c r="D11" s="244" t="s">
        <v>309</v>
      </c>
      <c r="E11" s="109" t="s">
        <v>310</v>
      </c>
      <c r="F11" s="109" t="s">
        <v>311</v>
      </c>
      <c r="G11" s="15" t="s">
        <v>308</v>
      </c>
      <c r="H11" s="15"/>
      <c r="I11" s="244" t="s">
        <v>312</v>
      </c>
      <c r="J11" s="244" t="s">
        <v>309</v>
      </c>
      <c r="K11" s="244" t="s">
        <v>310</v>
      </c>
      <c r="L11" s="109" t="s">
        <v>311</v>
      </c>
      <c r="M11" s="245" t="s">
        <v>313</v>
      </c>
    </row>
    <row r="12" customFormat="false" ht="12.75" hidden="false" customHeight="true" outlineLevel="0" collapsed="false">
      <c r="A12" s="246" t="s">
        <v>314</v>
      </c>
      <c r="B12" s="108" t="s">
        <v>315</v>
      </c>
      <c r="C12" s="247" t="s">
        <v>316</v>
      </c>
      <c r="D12" s="244"/>
      <c r="E12" s="109"/>
      <c r="F12" s="109"/>
      <c r="G12" s="114" t="s">
        <v>315</v>
      </c>
      <c r="H12" s="247" t="s">
        <v>317</v>
      </c>
      <c r="I12" s="244"/>
      <c r="J12" s="244"/>
      <c r="K12" s="244"/>
      <c r="L12" s="109"/>
      <c r="M12" s="245"/>
    </row>
    <row r="13" customFormat="false" ht="12.75" hidden="false" customHeight="false" outlineLevel="0" collapsed="false">
      <c r="A13" s="243"/>
      <c r="B13" s="112" t="s">
        <v>318</v>
      </c>
      <c r="C13" s="247"/>
      <c r="D13" s="244"/>
      <c r="E13" s="109"/>
      <c r="F13" s="109"/>
      <c r="G13" s="112" t="s">
        <v>318</v>
      </c>
      <c r="H13" s="247"/>
      <c r="I13" s="244"/>
      <c r="J13" s="244"/>
      <c r="K13" s="244"/>
      <c r="L13" s="109"/>
      <c r="M13" s="245"/>
    </row>
    <row r="14" customFormat="false" ht="24.75" hidden="false" customHeight="true" outlineLevel="0" collapsed="false">
      <c r="A14" s="243"/>
      <c r="B14" s="112" t="s">
        <v>319</v>
      </c>
      <c r="C14" s="247"/>
      <c r="D14" s="244"/>
      <c r="E14" s="109"/>
      <c r="F14" s="109"/>
      <c r="G14" s="112" t="s">
        <v>319</v>
      </c>
      <c r="H14" s="247"/>
      <c r="I14" s="244"/>
      <c r="J14" s="244"/>
      <c r="K14" s="244"/>
      <c r="L14" s="109"/>
      <c r="M14" s="245"/>
    </row>
    <row r="15" s="252" customFormat="true" ht="25.5" hidden="false" customHeight="false" outlineLevel="0" collapsed="false">
      <c r="A15" s="248"/>
      <c r="B15" s="249" t="s">
        <v>320</v>
      </c>
      <c r="C15" s="249" t="s">
        <v>321</v>
      </c>
      <c r="D15" s="249" t="s">
        <v>322</v>
      </c>
      <c r="E15" s="249" t="s">
        <v>323</v>
      </c>
      <c r="F15" s="249" t="s">
        <v>324</v>
      </c>
      <c r="G15" s="249" t="s">
        <v>325</v>
      </c>
      <c r="H15" s="249" t="s">
        <v>326</v>
      </c>
      <c r="I15" s="249" t="s">
        <v>327</v>
      </c>
      <c r="J15" s="249" t="s">
        <v>328</v>
      </c>
      <c r="K15" s="249" t="s">
        <v>329</v>
      </c>
      <c r="L15" s="250" t="s">
        <v>330</v>
      </c>
      <c r="M15" s="251" t="s">
        <v>331</v>
      </c>
    </row>
    <row r="16" customFormat="false" ht="12.75" hidden="false" customHeight="false" outlineLevel="0" collapsed="false">
      <c r="A16" s="9" t="s">
        <v>332</v>
      </c>
      <c r="B16" s="253" t="n">
        <f aca="false">B26</f>
        <v>0</v>
      </c>
      <c r="C16" s="253" t="n">
        <f aca="false">C26</f>
        <v>0</v>
      </c>
      <c r="D16" s="253" t="n">
        <f aca="false">D26</f>
        <v>0</v>
      </c>
      <c r="E16" s="253" t="n">
        <f aca="false">E26</f>
        <v>0</v>
      </c>
      <c r="F16" s="253" t="n">
        <f aca="false">(B16+C16)-(D16+E16)</f>
        <v>0</v>
      </c>
      <c r="G16" s="254" t="n">
        <f aca="false">G26</f>
        <v>1937913.23</v>
      </c>
      <c r="H16" s="254" t="n">
        <f aca="false">H26</f>
        <v>35575666.61</v>
      </c>
      <c r="I16" s="254" t="n">
        <f aca="false">I26</f>
        <v>15982308.14</v>
      </c>
      <c r="J16" s="254" t="n">
        <f aca="false">J26</f>
        <v>15982308.14</v>
      </c>
      <c r="K16" s="254" t="n">
        <f aca="false">K26</f>
        <v>4142334.48</v>
      </c>
      <c r="L16" s="255" t="n">
        <f aca="false">(G16+H16)-(J16+K16)</f>
        <v>17388937.22</v>
      </c>
      <c r="M16" s="256" t="n">
        <f aca="false">(F16+L16)</f>
        <v>17388937.22</v>
      </c>
    </row>
    <row r="17" customFormat="false" ht="12.75" hidden="true" customHeight="false" outlineLevel="0" collapsed="false">
      <c r="A17" s="9" t="s">
        <v>333</v>
      </c>
      <c r="B17" s="253"/>
      <c r="C17" s="253"/>
      <c r="D17" s="253"/>
      <c r="E17" s="253"/>
      <c r="F17" s="253"/>
      <c r="G17" s="254"/>
      <c r="H17" s="254"/>
      <c r="I17" s="254"/>
      <c r="J17" s="254"/>
      <c r="K17" s="254"/>
      <c r="L17" s="255"/>
      <c r="M17" s="257"/>
    </row>
    <row r="18" customFormat="false" ht="12.75" hidden="true" customHeight="false" outlineLevel="0" collapsed="false">
      <c r="A18" s="9" t="s">
        <v>334</v>
      </c>
      <c r="B18" s="253"/>
      <c r="C18" s="253"/>
      <c r="D18" s="253"/>
      <c r="E18" s="253"/>
      <c r="F18" s="253"/>
      <c r="G18" s="254"/>
      <c r="H18" s="254"/>
      <c r="I18" s="254"/>
      <c r="J18" s="254"/>
      <c r="K18" s="254"/>
      <c r="L18" s="255"/>
      <c r="M18" s="257"/>
    </row>
    <row r="19" customFormat="false" ht="12.75" hidden="true" customHeight="false" outlineLevel="0" collapsed="false">
      <c r="A19" s="258" t="s">
        <v>335</v>
      </c>
      <c r="B19" s="253"/>
      <c r="C19" s="253"/>
      <c r="D19" s="253"/>
      <c r="E19" s="253"/>
      <c r="F19" s="253"/>
      <c r="G19" s="254"/>
      <c r="H19" s="254"/>
      <c r="I19" s="254"/>
      <c r="J19" s="254"/>
      <c r="K19" s="254"/>
      <c r="L19" s="255"/>
      <c r="M19" s="257"/>
    </row>
    <row r="20" customFormat="false" ht="12.75" hidden="true" customHeight="false" outlineLevel="0" collapsed="false">
      <c r="A20" s="258" t="s">
        <v>336</v>
      </c>
      <c r="B20" s="253"/>
      <c r="C20" s="253"/>
      <c r="D20" s="253"/>
      <c r="E20" s="253"/>
      <c r="F20" s="253"/>
      <c r="G20" s="254"/>
      <c r="H20" s="254"/>
      <c r="I20" s="254"/>
      <c r="J20" s="254"/>
      <c r="K20" s="254"/>
      <c r="L20" s="255"/>
      <c r="M20" s="257"/>
    </row>
    <row r="21" customFormat="false" ht="12.75" hidden="true" customHeight="false" outlineLevel="0" collapsed="false">
      <c r="A21" s="259" t="s">
        <v>337</v>
      </c>
      <c r="B21" s="260"/>
      <c r="C21" s="261"/>
      <c r="D21" s="262"/>
      <c r="E21" s="262"/>
      <c r="F21" s="261"/>
      <c r="G21" s="263"/>
      <c r="H21" s="263"/>
      <c r="I21" s="263"/>
      <c r="J21" s="263"/>
      <c r="K21" s="263"/>
      <c r="L21" s="263"/>
      <c r="M21" s="257"/>
    </row>
    <row r="22" customFormat="false" ht="12.75" hidden="true" customHeight="false" outlineLevel="0" collapsed="false">
      <c r="A22" s="9" t="s">
        <v>338</v>
      </c>
      <c r="B22" s="253"/>
      <c r="C22" s="253"/>
      <c r="D22" s="253"/>
      <c r="E22" s="253"/>
      <c r="F22" s="253"/>
      <c r="G22" s="254"/>
      <c r="H22" s="254"/>
      <c r="I22" s="254"/>
      <c r="J22" s="254"/>
      <c r="K22" s="254"/>
      <c r="L22" s="255"/>
      <c r="M22" s="257"/>
    </row>
    <row r="23" customFormat="false" ht="12.75" hidden="true" customHeight="false" outlineLevel="0" collapsed="false">
      <c r="A23" s="258" t="s">
        <v>339</v>
      </c>
      <c r="B23" s="253"/>
      <c r="C23" s="253"/>
      <c r="D23" s="253"/>
      <c r="E23" s="253"/>
      <c r="F23" s="253"/>
      <c r="G23" s="254"/>
      <c r="H23" s="254"/>
      <c r="I23" s="254"/>
      <c r="J23" s="254"/>
      <c r="K23" s="254"/>
      <c r="L23" s="255"/>
      <c r="M23" s="257"/>
    </row>
    <row r="24" customFormat="false" ht="12.75" hidden="true" customHeight="false" outlineLevel="0" collapsed="false">
      <c r="A24" s="258" t="s">
        <v>340</v>
      </c>
      <c r="B24" s="253"/>
      <c r="C24" s="253"/>
      <c r="D24" s="253"/>
      <c r="E24" s="253"/>
      <c r="F24" s="253"/>
      <c r="G24" s="254"/>
      <c r="H24" s="254"/>
      <c r="I24" s="254"/>
      <c r="J24" s="254"/>
      <c r="K24" s="254"/>
      <c r="L24" s="255"/>
      <c r="M24" s="257"/>
    </row>
    <row r="25" customFormat="false" ht="12.75" hidden="false" customHeight="false" outlineLevel="0" collapsed="false">
      <c r="A25" s="258"/>
      <c r="B25" s="253"/>
      <c r="C25" s="253"/>
      <c r="D25" s="253"/>
      <c r="E25" s="253"/>
      <c r="F25" s="253"/>
      <c r="G25" s="254"/>
      <c r="H25" s="254"/>
      <c r="I25" s="254"/>
      <c r="J25" s="254"/>
      <c r="K25" s="254"/>
      <c r="L25" s="255"/>
      <c r="M25" s="257"/>
    </row>
    <row r="26" customFormat="false" ht="12.8" hidden="false" customHeight="false" outlineLevel="0" collapsed="false">
      <c r="A26" s="9" t="s">
        <v>341</v>
      </c>
      <c r="B26" s="253" t="n">
        <v>0</v>
      </c>
      <c r="C26" s="253" t="n">
        <v>0</v>
      </c>
      <c r="D26" s="253" t="n">
        <v>0</v>
      </c>
      <c r="E26" s="253" t="n">
        <v>0</v>
      </c>
      <c r="F26" s="253" t="n">
        <f aca="false">(B26+C26)-(D26+E26)</f>
        <v>0</v>
      </c>
      <c r="G26" s="254" t="n">
        <f aca="false">1937913.23-G29</f>
        <v>1937913.23</v>
      </c>
      <c r="H26" s="254" t="n">
        <f aca="false">35702263.67-H29</f>
        <v>35575666.61</v>
      </c>
      <c r="I26" s="254" t="n">
        <f aca="false">16108905.2-I29</f>
        <v>15982308.14</v>
      </c>
      <c r="J26" s="254" t="n">
        <f aca="false">710562.35+15398342.85-J29</f>
        <v>15982308.14</v>
      </c>
      <c r="K26" s="254" t="n">
        <f aca="false">874586.2+3267748.28-K29</f>
        <v>4142334.48</v>
      </c>
      <c r="L26" s="255" t="n">
        <f aca="false">(G26+H26)-(J26+K26)</f>
        <v>17388937.22</v>
      </c>
      <c r="M26" s="257" t="n">
        <f aca="false">(F26+L26)</f>
        <v>17388937.22</v>
      </c>
    </row>
    <row r="27" customFormat="false" ht="12.75" hidden="false" customHeight="false" outlineLevel="0" collapsed="false">
      <c r="A27" s="9"/>
      <c r="B27" s="253"/>
      <c r="C27" s="253"/>
      <c r="D27" s="253"/>
      <c r="E27" s="253"/>
      <c r="F27" s="253"/>
      <c r="G27" s="254"/>
      <c r="H27" s="254"/>
      <c r="I27" s="254"/>
      <c r="J27" s="254"/>
      <c r="K27" s="254"/>
      <c r="L27" s="255"/>
      <c r="M27" s="257"/>
    </row>
    <row r="28" customFormat="false" ht="12.75" hidden="true" customHeight="false" outlineLevel="0" collapsed="false">
      <c r="A28" s="9" t="s">
        <v>342</v>
      </c>
      <c r="B28" s="253"/>
      <c r="C28" s="253"/>
      <c r="D28" s="253"/>
      <c r="E28" s="253"/>
      <c r="F28" s="253"/>
      <c r="G28" s="254"/>
      <c r="H28" s="254"/>
      <c r="I28" s="254"/>
      <c r="J28" s="254"/>
      <c r="K28" s="254"/>
      <c r="L28" s="255"/>
      <c r="M28" s="257"/>
    </row>
    <row r="29" customFormat="false" ht="12.75" hidden="false" customHeight="false" outlineLevel="0" collapsed="false">
      <c r="A29" s="9" t="s">
        <v>343</v>
      </c>
      <c r="B29" s="253" t="n">
        <v>0</v>
      </c>
      <c r="C29" s="253" t="n">
        <v>0</v>
      </c>
      <c r="D29" s="253" t="n">
        <v>0</v>
      </c>
      <c r="E29" s="253" t="n">
        <v>0</v>
      </c>
      <c r="F29" s="253" t="n">
        <f aca="false">(B29+C29)-(D29+E29)</f>
        <v>0</v>
      </c>
      <c r="G29" s="254" t="n">
        <v>0</v>
      </c>
      <c r="H29" s="254" t="n">
        <f aca="false">20400+40752.8+47.2+65397.06</f>
        <v>126597.06</v>
      </c>
      <c r="I29" s="254" t="n">
        <f aca="false">20400+40752.8+47.2+65397.06</f>
        <v>126597.06</v>
      </c>
      <c r="J29" s="264" t="n">
        <f aca="false">1020+2040+306+612+19074+38100.8+47.2+65397.06</f>
        <v>126597.06</v>
      </c>
      <c r="K29" s="254" t="n">
        <v>0</v>
      </c>
      <c r="L29" s="255" t="n">
        <f aca="false">(G29+H29)-(J29+K29)</f>
        <v>0</v>
      </c>
      <c r="M29" s="265" t="n">
        <f aca="false">(F29+L29)</f>
        <v>0</v>
      </c>
    </row>
    <row r="30" customFormat="false" ht="12.8" hidden="false" customHeight="false" outlineLevel="0" collapsed="false">
      <c r="A30" s="266" t="s">
        <v>299</v>
      </c>
      <c r="B30" s="267" t="n">
        <f aca="false">B16+B29</f>
        <v>0</v>
      </c>
      <c r="C30" s="267" t="n">
        <f aca="false">C16+C29</f>
        <v>0</v>
      </c>
      <c r="D30" s="267" t="n">
        <f aca="false">D16+D29</f>
        <v>0</v>
      </c>
      <c r="E30" s="267" t="n">
        <f aca="false">E16+E29</f>
        <v>0</v>
      </c>
      <c r="F30" s="267" t="n">
        <f aca="false">F16+F29</f>
        <v>0</v>
      </c>
      <c r="G30" s="268" t="n">
        <f aca="false">G16+G29</f>
        <v>1937913.23</v>
      </c>
      <c r="H30" s="268" t="n">
        <f aca="false">H16+H29</f>
        <v>35702263.67</v>
      </c>
      <c r="I30" s="268" t="n">
        <f aca="false">I16+I29</f>
        <v>16108905.2</v>
      </c>
      <c r="J30" s="268" t="n">
        <f aca="false">J16+J29</f>
        <v>16108905.2</v>
      </c>
      <c r="K30" s="268" t="n">
        <f aca="false">K16+K29</f>
        <v>4142334.48</v>
      </c>
      <c r="L30" s="268" t="n">
        <f aca="false">L16+L29</f>
        <v>17388937.22</v>
      </c>
      <c r="M30" s="269" t="n">
        <f aca="false">M16+M29</f>
        <v>17388937.22</v>
      </c>
    </row>
    <row r="31" customFormat="false" ht="12.8" hidden="false" customHeight="true" outlineLevel="0" collapsed="false">
      <c r="A31" s="218" t="s">
        <v>344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</row>
    <row r="40" customFormat="false" ht="15" hidden="false" customHeight="false" outlineLevel="0" collapsed="false"/>
    <row r="41" customFormat="false" ht="15" hidden="false" customHeight="false" outlineLevel="0" collapsed="false"/>
    <row r="42" customFormat="false" ht="15" hidden="false" customHeight="false" outlineLevel="0" collapsed="false"/>
    <row r="43" customFormat="false" ht="15" hidden="false" customHeight="false" outlineLevel="0" collapsed="false"/>
    <row r="44" customFormat="false" ht="15" hidden="false" customHeight="false" outlineLevel="0" collapsed="false"/>
    <row r="45" customFormat="false" ht="15" hidden="false" customHeight="false" outlineLevel="0" collapsed="false"/>
  </sheetData>
  <mergeCells count="22">
    <mergeCell ref="A1:M1"/>
    <mergeCell ref="A2:M2"/>
    <mergeCell ref="A3:M3"/>
    <mergeCell ref="A4:M4"/>
    <mergeCell ref="A5:M5"/>
    <mergeCell ref="A6:M6"/>
    <mergeCell ref="A7:M7"/>
    <mergeCell ref="B10:F10"/>
    <mergeCell ref="G10:L10"/>
    <mergeCell ref="B11:C11"/>
    <mergeCell ref="D11:D14"/>
    <mergeCell ref="E11:E14"/>
    <mergeCell ref="F11:F14"/>
    <mergeCell ref="G11:H11"/>
    <mergeCell ref="I11:I14"/>
    <mergeCell ref="J11:J14"/>
    <mergeCell ref="K11:K14"/>
    <mergeCell ref="L11:L14"/>
    <mergeCell ref="M11:M14"/>
    <mergeCell ref="C12:C14"/>
    <mergeCell ref="H12:H14"/>
    <mergeCell ref="A31:M31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105"/>
  <sheetViews>
    <sheetView showFormulas="false" showGridLines="true" showRowColHeaders="true" showZeros="true" rightToLeft="false" tabSelected="false" showOutlineSymbols="true" defaultGridColor="true" view="normal" topLeftCell="A61" colorId="64" zoomScale="80" zoomScaleNormal="80" zoomScalePageLayoutView="100" workbookViewId="0">
      <selection pane="topLeft" activeCell="D97" activeCellId="0" sqref="D97"/>
    </sheetView>
  </sheetViews>
  <sheetFormatPr defaultRowHeight="11.25" zeroHeight="false" outlineLevelRow="0" outlineLevelCol="0"/>
  <cols>
    <col collapsed="false" customWidth="true" hidden="false" outlineLevel="0" max="1" min="1" style="270" width="84.71"/>
    <col collapsed="false" customWidth="true" hidden="false" outlineLevel="0" max="2" min="2" style="270" width="16.29"/>
    <col collapsed="false" customWidth="true" hidden="false" outlineLevel="0" max="3" min="3" style="271" width="20.98"/>
    <col collapsed="false" customWidth="true" hidden="false" outlineLevel="0" max="4" min="4" style="270" width="16.41"/>
    <col collapsed="false" customWidth="true" hidden="false" outlineLevel="0" max="5" min="5" style="270" width="14.57"/>
    <col collapsed="false" customWidth="true" hidden="false" outlineLevel="0" max="59" min="6" style="270" width="15.71"/>
    <col collapsed="false" customWidth="true" hidden="false" outlineLevel="0" max="1025" min="60" style="270" width="1"/>
  </cols>
  <sheetData>
    <row r="1" customFormat="false" ht="15.75" hidden="false" customHeight="false" outlineLevel="0" collapsed="false">
      <c r="A1" s="234" t="s">
        <v>345</v>
      </c>
      <c r="B1" s="234"/>
      <c r="C1" s="234"/>
      <c r="D1" s="234"/>
      <c r="E1" s="234"/>
    </row>
    <row r="2" customFormat="false" ht="11.25" hidden="false" customHeight="true" outlineLevel="0" collapsed="false">
      <c r="A2" s="179"/>
      <c r="B2" s="179"/>
      <c r="C2" s="179"/>
      <c r="D2" s="179"/>
      <c r="E2" s="179"/>
    </row>
    <row r="3" customFormat="false" ht="11.25" hidden="false" customHeight="true" outlineLevel="0" collapsed="false">
      <c r="A3" s="272" t="s">
        <v>1</v>
      </c>
      <c r="B3" s="272"/>
      <c r="C3" s="272"/>
      <c r="D3" s="272"/>
      <c r="E3" s="272"/>
    </row>
    <row r="4" customFormat="false" ht="11.25" hidden="false" customHeight="true" outlineLevel="0" collapsed="false">
      <c r="A4" s="273" t="s">
        <v>346</v>
      </c>
      <c r="B4" s="273"/>
      <c r="C4" s="273"/>
      <c r="D4" s="273"/>
      <c r="E4" s="273"/>
    </row>
    <row r="5" customFormat="false" ht="11.25" hidden="false" customHeight="true" outlineLevel="0" collapsed="false">
      <c r="A5" s="272" t="s">
        <v>4</v>
      </c>
      <c r="B5" s="272"/>
      <c r="C5" s="272"/>
      <c r="D5" s="272"/>
      <c r="E5" s="272"/>
    </row>
    <row r="6" customFormat="false" ht="11.25" hidden="false" customHeight="true" outlineLevel="0" collapsed="false">
      <c r="A6" s="274" t="str">
        <f aca="false">'Anexo_7_-_RP_Poder_e_Órgão'!A7:M7</f>
        <v>JANEIRO A DEZEMBRO DE 2018/BIMESTRE NOVEMBRO-DEZEMBRO</v>
      </c>
      <c r="B6" s="274"/>
      <c r="C6" s="274"/>
      <c r="D6" s="274"/>
      <c r="E6" s="274"/>
    </row>
    <row r="7" customFormat="false" ht="11.25" hidden="false" customHeight="true" outlineLevel="0" collapsed="false">
      <c r="A7" s="275"/>
      <c r="B7" s="275"/>
      <c r="C7" s="275"/>
      <c r="D7" s="275"/>
      <c r="E7" s="275"/>
    </row>
    <row r="8" customFormat="false" ht="11.25" hidden="false" customHeight="true" outlineLevel="0" collapsed="false">
      <c r="A8" s="270" t="s">
        <v>347</v>
      </c>
      <c r="B8" s="276"/>
      <c r="E8" s="277" t="s">
        <v>7</v>
      </c>
    </row>
    <row r="9" s="279" customFormat="true" ht="21" hidden="false" customHeight="true" outlineLevel="0" collapsed="false">
      <c r="A9" s="278" t="s">
        <v>3</v>
      </c>
      <c r="B9" s="278" t="s">
        <v>15</v>
      </c>
      <c r="C9" s="278"/>
      <c r="D9" s="278"/>
      <c r="E9" s="278"/>
    </row>
    <row r="10" customFormat="false" ht="11.25" hidden="false" customHeight="true" outlineLevel="0" collapsed="false">
      <c r="A10" s="280" t="s">
        <v>12</v>
      </c>
      <c r="B10" s="281"/>
      <c r="C10" s="281"/>
      <c r="D10" s="281"/>
      <c r="E10" s="281"/>
    </row>
    <row r="11" customFormat="false" ht="11.25" hidden="false" customHeight="true" outlineLevel="0" collapsed="false">
      <c r="A11" s="282" t="s">
        <v>348</v>
      </c>
      <c r="B11" s="283" t="n">
        <f aca="false">'Anexo_1_-_Balanço_Orçamentário'!C88</f>
        <v>459412392.56</v>
      </c>
      <c r="C11" s="283"/>
      <c r="D11" s="283"/>
      <c r="E11" s="283"/>
    </row>
    <row r="12" customFormat="false" ht="11.25" hidden="false" customHeight="true" outlineLevel="0" collapsed="false">
      <c r="A12" s="282" t="s">
        <v>349</v>
      </c>
      <c r="B12" s="283" t="n">
        <f aca="false">'Anexo_1_-_Balanço_Orçamentário'!E88</f>
        <v>459412392.56</v>
      </c>
      <c r="C12" s="283"/>
      <c r="D12" s="283"/>
      <c r="E12" s="283"/>
    </row>
    <row r="13" customFormat="false" ht="11.25" hidden="false" customHeight="true" outlineLevel="0" collapsed="false">
      <c r="A13" s="282" t="s">
        <v>350</v>
      </c>
      <c r="B13" s="283" t="n">
        <f aca="false">'Anexo_1_-_Balanço_Orçamentário'!J88</f>
        <v>411523962.99</v>
      </c>
      <c r="C13" s="283"/>
      <c r="D13" s="283"/>
      <c r="E13" s="283"/>
    </row>
    <row r="14" customFormat="false" ht="11.25" hidden="false" customHeight="true" outlineLevel="0" collapsed="false">
      <c r="A14" s="282" t="s">
        <v>351</v>
      </c>
      <c r="B14" s="284" t="n">
        <f aca="false">'Anexo_1_-_Balanço_Orçamentário'!I89</f>
        <v>0</v>
      </c>
      <c r="C14" s="284"/>
      <c r="D14" s="284"/>
      <c r="E14" s="284"/>
    </row>
    <row r="15" customFormat="false" ht="11.25" hidden="false" customHeight="true" outlineLevel="0" collapsed="false">
      <c r="A15" s="282" t="s">
        <v>352</v>
      </c>
      <c r="B15" s="285" t="n">
        <f aca="false">'Anexo_1_-_Balanço_Orçamentário'!D91</f>
        <v>0</v>
      </c>
      <c r="C15" s="285"/>
      <c r="D15" s="285"/>
      <c r="E15" s="285"/>
    </row>
    <row r="16" customFormat="false" ht="11.25" hidden="false" customHeight="true" outlineLevel="0" collapsed="false">
      <c r="A16" s="280" t="s">
        <v>101</v>
      </c>
      <c r="B16" s="286"/>
      <c r="C16" s="286"/>
      <c r="D16" s="286"/>
      <c r="E16" s="286"/>
    </row>
    <row r="17" customFormat="false" ht="11.25" hidden="false" customHeight="true" outlineLevel="0" collapsed="false">
      <c r="A17" s="287" t="s">
        <v>353</v>
      </c>
      <c r="B17" s="283" t="n">
        <f aca="false">'Anexo_1_-_Balanço_Orçamentário'!B121</f>
        <v>459412392.56</v>
      </c>
      <c r="C17" s="283"/>
      <c r="D17" s="283"/>
      <c r="E17" s="283"/>
    </row>
    <row r="18" customFormat="false" ht="11.25" hidden="false" customHeight="true" outlineLevel="0" collapsed="false">
      <c r="A18" s="287" t="s">
        <v>354</v>
      </c>
      <c r="B18" s="283" t="n">
        <f aca="false">B19-B17</f>
        <v>0</v>
      </c>
      <c r="C18" s="283"/>
      <c r="D18" s="283"/>
      <c r="E18" s="283"/>
    </row>
    <row r="19" customFormat="false" ht="11.25" hidden="false" customHeight="true" outlineLevel="0" collapsed="false">
      <c r="A19" s="287" t="s">
        <v>355</v>
      </c>
      <c r="B19" s="283" t="n">
        <f aca="false">'Anexo_1_-_Balanço_Orçamentário'!C121</f>
        <v>459412392.56</v>
      </c>
      <c r="C19" s="283"/>
      <c r="D19" s="283"/>
      <c r="E19" s="283"/>
    </row>
    <row r="20" customFormat="false" ht="11.25" hidden="false" customHeight="true" outlineLevel="0" collapsed="false">
      <c r="A20" s="287" t="s">
        <v>356</v>
      </c>
      <c r="B20" s="283" t="n">
        <f aca="false">'Anexo_1_-_Balanço_Orçamentário'!E121</f>
        <v>405706302.88</v>
      </c>
      <c r="C20" s="283"/>
      <c r="D20" s="283"/>
      <c r="E20" s="283"/>
    </row>
    <row r="21" customFormat="false" ht="11.25" hidden="false" customHeight="true" outlineLevel="0" collapsed="false">
      <c r="A21" s="282" t="s">
        <v>357</v>
      </c>
      <c r="B21" s="283" t="n">
        <f aca="false">'Anexo_1_-_Balanço_Orçamentário'!H121</f>
        <v>391354214</v>
      </c>
      <c r="C21" s="283"/>
      <c r="D21" s="283"/>
      <c r="E21" s="283"/>
    </row>
    <row r="22" customFormat="false" ht="11.25" hidden="false" customHeight="true" outlineLevel="0" collapsed="false">
      <c r="A22" s="287" t="s">
        <v>358</v>
      </c>
      <c r="B22" s="288" t="n">
        <f aca="false">'Anexo_1_-_Balanço_Orçamentário'!J121</f>
        <v>366055790.05</v>
      </c>
      <c r="C22" s="288"/>
      <c r="D22" s="288"/>
      <c r="E22" s="288"/>
    </row>
    <row r="23" customFormat="false" ht="11.25" hidden="false" customHeight="true" outlineLevel="0" collapsed="false">
      <c r="A23" s="289" t="s">
        <v>359</v>
      </c>
      <c r="B23" s="290" t="n">
        <f aca="false">'Anexo_1_-_Balanço_Orçamentário'!H122</f>
        <v>20169748.99</v>
      </c>
      <c r="C23" s="290"/>
      <c r="D23" s="290"/>
      <c r="E23" s="290"/>
    </row>
    <row r="24" s="279" customFormat="true" ht="21" hidden="false" customHeight="true" outlineLevel="0" collapsed="false">
      <c r="A24" s="278" t="s">
        <v>360</v>
      </c>
      <c r="B24" s="278" t="s">
        <v>15</v>
      </c>
      <c r="C24" s="278"/>
      <c r="D24" s="278"/>
      <c r="E24" s="278"/>
    </row>
    <row r="25" customFormat="false" ht="11.25" hidden="false" customHeight="true" outlineLevel="0" collapsed="false">
      <c r="A25" s="287" t="s">
        <v>361</v>
      </c>
      <c r="B25" s="291" t="n">
        <f aca="false">'Anexo_2_-_Função_e_Subfunção'!E180</f>
        <v>405706302.88</v>
      </c>
      <c r="C25" s="291"/>
      <c r="D25" s="291"/>
      <c r="E25" s="291"/>
    </row>
    <row r="26" customFormat="false" ht="11.25" hidden="false" customHeight="true" outlineLevel="0" collapsed="false">
      <c r="A26" s="292" t="s">
        <v>362</v>
      </c>
      <c r="B26" s="290" t="n">
        <f aca="false">'Anexo_2_-_Função_e_Subfunção'!I180</f>
        <v>391354214</v>
      </c>
      <c r="C26" s="290"/>
      <c r="D26" s="290"/>
      <c r="E26" s="290"/>
    </row>
    <row r="27" s="279" customFormat="true" ht="23.25" hidden="false" customHeight="true" outlineLevel="0" collapsed="false">
      <c r="A27" s="293" t="s">
        <v>363</v>
      </c>
      <c r="B27" s="294" t="s">
        <v>15</v>
      </c>
      <c r="C27" s="294"/>
      <c r="D27" s="294"/>
      <c r="E27" s="294"/>
    </row>
    <row r="28" customFormat="false" ht="11.25" hidden="false" customHeight="true" outlineLevel="0" collapsed="false">
      <c r="A28" s="295" t="s">
        <v>364</v>
      </c>
      <c r="B28" s="290" t="n">
        <v>15220689680.29</v>
      </c>
      <c r="C28" s="290"/>
      <c r="D28" s="290"/>
      <c r="E28" s="290"/>
    </row>
    <row r="29" customFormat="false" ht="11.25" hidden="false" customHeight="true" outlineLevel="0" collapsed="false">
      <c r="A29" s="287"/>
      <c r="D29" s="271"/>
      <c r="E29" s="296"/>
    </row>
    <row r="30" s="279" customFormat="true" ht="11.25" hidden="false" customHeight="false" outlineLevel="0" collapsed="false">
      <c r="A30" s="297" t="s">
        <v>365</v>
      </c>
      <c r="B30" s="278" t="s">
        <v>15</v>
      </c>
      <c r="C30" s="278"/>
      <c r="D30" s="278"/>
      <c r="E30" s="278"/>
    </row>
    <row r="31" s="299" customFormat="true" ht="11.25" hidden="false" customHeight="true" outlineLevel="0" collapsed="false">
      <c r="A31" s="298" t="s">
        <v>366</v>
      </c>
      <c r="B31" s="281"/>
      <c r="C31" s="281"/>
      <c r="D31" s="281"/>
      <c r="E31" s="281"/>
    </row>
    <row r="32" customFormat="false" ht="11.25" hidden="false" customHeight="true" outlineLevel="0" collapsed="false">
      <c r="A32" s="287" t="s">
        <v>367</v>
      </c>
      <c r="B32" s="286"/>
      <c r="C32" s="286"/>
      <c r="D32" s="286"/>
      <c r="E32" s="286"/>
    </row>
    <row r="33" customFormat="false" ht="11.25" hidden="false" customHeight="true" outlineLevel="0" collapsed="false">
      <c r="A33" s="287" t="s">
        <v>368</v>
      </c>
      <c r="B33" s="286"/>
      <c r="C33" s="286"/>
      <c r="D33" s="286"/>
      <c r="E33" s="286"/>
    </row>
    <row r="34" customFormat="false" ht="11.25" hidden="false" customHeight="true" outlineLevel="0" collapsed="false">
      <c r="A34" s="287" t="s">
        <v>369</v>
      </c>
      <c r="B34" s="286"/>
      <c r="C34" s="286"/>
      <c r="D34" s="286"/>
      <c r="E34" s="286"/>
    </row>
    <row r="35" customFormat="false" ht="11.25" hidden="false" customHeight="true" outlineLevel="0" collapsed="false">
      <c r="A35" s="298" t="s">
        <v>370</v>
      </c>
      <c r="B35" s="286"/>
      <c r="C35" s="286"/>
      <c r="D35" s="286"/>
      <c r="E35" s="286"/>
    </row>
    <row r="36" customFormat="false" ht="11.25" hidden="false" customHeight="true" outlineLevel="0" collapsed="false">
      <c r="A36" s="287" t="s">
        <v>367</v>
      </c>
      <c r="B36" s="286"/>
      <c r="C36" s="286"/>
      <c r="D36" s="286"/>
      <c r="E36" s="286"/>
    </row>
    <row r="37" customFormat="false" ht="11.25" hidden="false" customHeight="true" outlineLevel="0" collapsed="false">
      <c r="A37" s="287" t="s">
        <v>368</v>
      </c>
      <c r="B37" s="286"/>
      <c r="C37" s="286"/>
      <c r="D37" s="286"/>
      <c r="E37" s="286"/>
    </row>
    <row r="38" customFormat="false" ht="11.25" hidden="false" customHeight="true" outlineLevel="0" collapsed="false">
      <c r="A38" s="289" t="s">
        <v>369</v>
      </c>
      <c r="B38" s="300"/>
      <c r="C38" s="300"/>
      <c r="D38" s="300"/>
      <c r="E38" s="300"/>
    </row>
    <row r="39" customFormat="false" ht="11.25" hidden="false" customHeight="true" outlineLevel="0" collapsed="false">
      <c r="A39" s="287"/>
      <c r="E39" s="296"/>
    </row>
    <row r="40" customFormat="false" ht="11.25" hidden="false" customHeight="true" outlineLevel="0" collapsed="false">
      <c r="A40" s="301"/>
      <c r="B40" s="301" t="s">
        <v>371</v>
      </c>
      <c r="C40" s="301" t="s">
        <v>372</v>
      </c>
      <c r="D40" s="301" t="s">
        <v>373</v>
      </c>
      <c r="E40" s="301"/>
    </row>
    <row r="41" customFormat="false" ht="11.25" hidden="false" customHeight="true" outlineLevel="0" collapsed="false">
      <c r="A41" s="302" t="s">
        <v>374</v>
      </c>
      <c r="B41" s="302" t="s">
        <v>375</v>
      </c>
      <c r="C41" s="302" t="s">
        <v>15</v>
      </c>
      <c r="D41" s="303"/>
      <c r="E41" s="304"/>
    </row>
    <row r="42" customFormat="false" ht="11.25" hidden="false" customHeight="true" outlineLevel="0" collapsed="false">
      <c r="A42" s="305"/>
      <c r="B42" s="302" t="s">
        <v>376</v>
      </c>
      <c r="C42" s="302"/>
      <c r="D42" s="303"/>
      <c r="E42" s="304"/>
    </row>
    <row r="43" customFormat="false" ht="11.25" hidden="false" customHeight="true" outlineLevel="0" collapsed="false">
      <c r="A43" s="306"/>
      <c r="B43" s="307" t="s">
        <v>16</v>
      </c>
      <c r="C43" s="307" t="s">
        <v>17</v>
      </c>
      <c r="D43" s="307" t="s">
        <v>18</v>
      </c>
      <c r="E43" s="307"/>
    </row>
    <row r="44" customFormat="false" ht="11.25" hidden="false" customHeight="true" outlineLevel="0" collapsed="false">
      <c r="A44" s="282" t="s">
        <v>377</v>
      </c>
      <c r="B44" s="296"/>
      <c r="C44" s="282"/>
      <c r="D44" s="308"/>
      <c r="E44" s="309"/>
    </row>
    <row r="45" customFormat="false" ht="11.25" hidden="false" customHeight="true" outlineLevel="0" collapsed="false">
      <c r="A45" s="292" t="s">
        <v>378</v>
      </c>
      <c r="B45" s="310"/>
      <c r="C45" s="292"/>
      <c r="D45" s="289"/>
      <c r="E45" s="310"/>
    </row>
    <row r="46" customFormat="false" ht="11.25" hidden="false" customHeight="true" outlineLevel="0" collapsed="false">
      <c r="A46" s="287"/>
      <c r="E46" s="296"/>
    </row>
    <row r="47" customFormat="false" ht="11.25" hidden="false" customHeight="true" outlineLevel="0" collapsed="false">
      <c r="A47" s="278" t="s">
        <v>379</v>
      </c>
      <c r="B47" s="311" t="s">
        <v>380</v>
      </c>
      <c r="C47" s="301" t="s">
        <v>381</v>
      </c>
      <c r="D47" s="312" t="s">
        <v>382</v>
      </c>
      <c r="E47" s="301" t="s">
        <v>311</v>
      </c>
    </row>
    <row r="48" customFormat="false" ht="11.25" hidden="false" customHeight="true" outlineLevel="0" collapsed="false">
      <c r="A48" s="278"/>
      <c r="B48" s="313"/>
      <c r="C48" s="307" t="s">
        <v>15</v>
      </c>
      <c r="D48" s="314" t="s">
        <v>15</v>
      </c>
      <c r="E48" s="307" t="s">
        <v>383</v>
      </c>
    </row>
    <row r="49" customFormat="false" ht="11.25" hidden="false" customHeight="true" outlineLevel="0" collapsed="false">
      <c r="A49" s="282" t="s">
        <v>384</v>
      </c>
      <c r="B49" s="315" t="n">
        <f aca="false">SUM(B50:B54)</f>
        <v>0</v>
      </c>
      <c r="C49" s="315" t="n">
        <f aca="false">SUM(C50:C54)</f>
        <v>0</v>
      </c>
      <c r="D49" s="315" t="n">
        <f aca="false">SUM(D50:D54)</f>
        <v>0</v>
      </c>
      <c r="E49" s="315" t="n">
        <f aca="false">SUM(E50:E54)</f>
        <v>0</v>
      </c>
    </row>
    <row r="50" customFormat="false" ht="11.25" hidden="false" customHeight="true" outlineLevel="0" collapsed="false">
      <c r="A50" s="282" t="s">
        <v>385</v>
      </c>
      <c r="B50" s="315"/>
      <c r="C50" s="316"/>
      <c r="D50" s="316"/>
      <c r="E50" s="317"/>
    </row>
    <row r="51" customFormat="false" ht="11.25" hidden="false" customHeight="true" outlineLevel="0" collapsed="false">
      <c r="A51" s="282" t="s">
        <v>386</v>
      </c>
      <c r="B51" s="315"/>
      <c r="C51" s="316"/>
      <c r="D51" s="316"/>
      <c r="E51" s="317"/>
    </row>
    <row r="52" customFormat="false" ht="11.25" hidden="false" customHeight="true" outlineLevel="0" collapsed="false">
      <c r="A52" s="282" t="s">
        <v>387</v>
      </c>
      <c r="B52" s="315"/>
      <c r="C52" s="316"/>
      <c r="D52" s="316"/>
      <c r="E52" s="317"/>
    </row>
    <row r="53" customFormat="false" ht="11.25" hidden="false" customHeight="true" outlineLevel="0" collapsed="false">
      <c r="A53" s="282" t="s">
        <v>388</v>
      </c>
      <c r="B53" s="315" t="n">
        <f aca="false">'Anexo_7_-_RP_Poder_e_Órgão'!B30+'Anexo_7_-_RP_Poder_e_Órgão'!C30</f>
        <v>0</v>
      </c>
      <c r="C53" s="316" t="n">
        <f aca="false">'Anexo_7_-_RP_Poder_e_Órgão'!E30</f>
        <v>0</v>
      </c>
      <c r="D53" s="316" t="n">
        <f aca="false">'Anexo_7_-_RP_Poder_e_Órgão'!D30</f>
        <v>0</v>
      </c>
      <c r="E53" s="317" t="n">
        <f aca="false">'Anexo_7_-_RP_Poder_e_Órgão'!F30</f>
        <v>0</v>
      </c>
    </row>
    <row r="54" customFormat="false" ht="11.25" hidden="false" customHeight="true" outlineLevel="0" collapsed="false">
      <c r="A54" s="282" t="s">
        <v>389</v>
      </c>
      <c r="B54" s="315"/>
      <c r="C54" s="316"/>
      <c r="D54" s="316"/>
      <c r="E54" s="317"/>
    </row>
    <row r="55" customFormat="false" ht="11.25" hidden="false" customHeight="true" outlineLevel="0" collapsed="false">
      <c r="A55" s="282" t="s">
        <v>390</v>
      </c>
      <c r="B55" s="315" t="n">
        <f aca="false">SUM(B56:B60)</f>
        <v>37640176.9</v>
      </c>
      <c r="C55" s="315" t="n">
        <f aca="false">SUM(C56:C60)</f>
        <v>4142334.48</v>
      </c>
      <c r="D55" s="315" t="n">
        <f aca="false">SUM(D56:D60)</f>
        <v>16108905.2</v>
      </c>
      <c r="E55" s="315" t="n">
        <f aca="false">SUM(E56:E60)</f>
        <v>17388937.22</v>
      </c>
    </row>
    <row r="56" customFormat="false" ht="11.25" hidden="false" customHeight="true" outlineLevel="0" collapsed="false">
      <c r="A56" s="282" t="s">
        <v>385</v>
      </c>
      <c r="B56" s="315"/>
      <c r="C56" s="316"/>
      <c r="D56" s="316"/>
      <c r="E56" s="317"/>
    </row>
    <row r="57" customFormat="false" ht="11.25" hidden="false" customHeight="true" outlineLevel="0" collapsed="false">
      <c r="A57" s="282" t="s">
        <v>386</v>
      </c>
      <c r="B57" s="315"/>
      <c r="C57" s="316"/>
      <c r="D57" s="316"/>
      <c r="E57" s="317"/>
    </row>
    <row r="58" customFormat="false" ht="11.25" hidden="false" customHeight="true" outlineLevel="0" collapsed="false">
      <c r="A58" s="282" t="s">
        <v>387</v>
      </c>
      <c r="B58" s="315"/>
      <c r="C58" s="316"/>
      <c r="D58" s="316"/>
      <c r="E58" s="317"/>
    </row>
    <row r="59" customFormat="false" ht="11.25" hidden="false" customHeight="true" outlineLevel="0" collapsed="false">
      <c r="A59" s="282" t="s">
        <v>388</v>
      </c>
      <c r="B59" s="315" t="n">
        <f aca="false">'Anexo_7_-_RP_Poder_e_Órgão'!G30+'Anexo_7_-_RP_Poder_e_Órgão'!H30</f>
        <v>37640176.9</v>
      </c>
      <c r="C59" s="316" t="n">
        <f aca="false">'Anexo_7_-_RP_Poder_e_Órgão'!K30</f>
        <v>4142334.48</v>
      </c>
      <c r="D59" s="316" t="n">
        <f aca="false">'Anexo_7_-_RP_Poder_e_Órgão'!J30</f>
        <v>16108905.2</v>
      </c>
      <c r="E59" s="317" t="n">
        <f aca="false">'Anexo_7_-_RP_Poder_e_Órgão'!L30</f>
        <v>17388937.22</v>
      </c>
    </row>
    <row r="60" customFormat="false" ht="11.25" hidden="false" customHeight="true" outlineLevel="0" collapsed="false">
      <c r="A60" s="282" t="s">
        <v>389</v>
      </c>
      <c r="B60" s="315"/>
      <c r="C60" s="316"/>
      <c r="D60" s="318"/>
      <c r="E60" s="319"/>
    </row>
    <row r="61" customFormat="false" ht="11.25" hidden="false" customHeight="true" outlineLevel="0" collapsed="false">
      <c r="A61" s="320" t="s">
        <v>391</v>
      </c>
      <c r="B61" s="321" t="n">
        <f aca="false">B49+B55</f>
        <v>37640176.9</v>
      </c>
      <c r="C61" s="321" t="n">
        <f aca="false">C49+C55</f>
        <v>4142334.48</v>
      </c>
      <c r="D61" s="321" t="n">
        <f aca="false">D49+D55</f>
        <v>16108905.2</v>
      </c>
      <c r="E61" s="321" t="n">
        <f aca="false">E49+E55</f>
        <v>17388937.22</v>
      </c>
    </row>
    <row r="62" customFormat="false" ht="11.25" hidden="false" customHeight="true" outlineLevel="0" collapsed="false">
      <c r="A62" s="301"/>
      <c r="B62" s="322" t="s">
        <v>392</v>
      </c>
      <c r="C62" s="323" t="s">
        <v>393</v>
      </c>
      <c r="D62" s="323"/>
      <c r="E62" s="323"/>
    </row>
    <row r="63" customFormat="false" ht="11.25" hidden="false" customHeight="true" outlineLevel="0" collapsed="false">
      <c r="A63" s="302" t="s">
        <v>394</v>
      </c>
      <c r="B63" s="324" t="s">
        <v>15</v>
      </c>
      <c r="C63" s="312" t="s">
        <v>395</v>
      </c>
      <c r="D63" s="301" t="s">
        <v>396</v>
      </c>
      <c r="E63" s="301"/>
    </row>
    <row r="64" customFormat="false" ht="11.25" hidden="false" customHeight="true" outlineLevel="0" collapsed="false">
      <c r="A64" s="307"/>
      <c r="B64" s="313"/>
      <c r="C64" s="307" t="s">
        <v>397</v>
      </c>
      <c r="D64" s="314"/>
      <c r="E64" s="313"/>
    </row>
    <row r="65" customFormat="false" ht="11.25" hidden="false" customHeight="true" outlineLevel="0" collapsed="false">
      <c r="A65" s="282" t="s">
        <v>398</v>
      </c>
      <c r="B65" s="296"/>
      <c r="C65" s="325"/>
      <c r="D65" s="308"/>
      <c r="E65" s="309"/>
    </row>
    <row r="66" customFormat="false" ht="11.25" hidden="false" customHeight="true" outlineLevel="0" collapsed="false">
      <c r="A66" s="282" t="s">
        <v>399</v>
      </c>
      <c r="B66" s="296"/>
      <c r="C66" s="325"/>
      <c r="D66" s="287"/>
      <c r="E66" s="296"/>
    </row>
    <row r="67" customFormat="false" ht="11.25" hidden="false" customHeight="true" outlineLevel="0" collapsed="false">
      <c r="A67" s="282" t="s">
        <v>400</v>
      </c>
      <c r="B67" s="296"/>
      <c r="C67" s="325"/>
      <c r="D67" s="287"/>
      <c r="E67" s="296"/>
    </row>
    <row r="68" customFormat="false" ht="11.25" hidden="false" customHeight="true" outlineLevel="0" collapsed="false">
      <c r="A68" s="292" t="s">
        <v>401</v>
      </c>
      <c r="B68" s="310"/>
      <c r="C68" s="326"/>
      <c r="D68" s="327"/>
      <c r="E68" s="328"/>
    </row>
    <row r="69" s="279" customFormat="true" ht="21.75" hidden="false" customHeight="true" outlineLevel="0" collapsed="false">
      <c r="A69" s="329" t="s">
        <v>402</v>
      </c>
      <c r="B69" s="278" t="s">
        <v>403</v>
      </c>
      <c r="C69" s="278"/>
      <c r="D69" s="278" t="s">
        <v>404</v>
      </c>
      <c r="E69" s="278"/>
    </row>
    <row r="70" customFormat="false" ht="11.25" hidden="false" customHeight="true" outlineLevel="0" collapsed="false">
      <c r="A70" s="330" t="s">
        <v>405</v>
      </c>
      <c r="B70" s="331"/>
      <c r="C70" s="332"/>
      <c r="D70" s="308"/>
      <c r="E70" s="309"/>
    </row>
    <row r="71" customFormat="false" ht="11.25" hidden="false" customHeight="true" outlineLevel="0" collapsed="false">
      <c r="A71" s="292" t="s">
        <v>406</v>
      </c>
      <c r="B71" s="289"/>
      <c r="C71" s="310"/>
      <c r="D71" s="289"/>
      <c r="E71" s="310"/>
    </row>
    <row r="72" s="279" customFormat="true" ht="21.75" hidden="false" customHeight="true" outlineLevel="0" collapsed="false">
      <c r="A72" s="278" t="s">
        <v>407</v>
      </c>
      <c r="B72" s="278" t="s">
        <v>408</v>
      </c>
      <c r="C72" s="333" t="s">
        <v>409</v>
      </c>
      <c r="D72" s="278" t="s">
        <v>410</v>
      </c>
      <c r="E72" s="278" t="s">
        <v>411</v>
      </c>
    </row>
    <row r="73" customFormat="false" ht="11.25" hidden="false" customHeight="true" outlineLevel="0" collapsed="false">
      <c r="A73" s="282" t="s">
        <v>412</v>
      </c>
      <c r="B73" s="330"/>
      <c r="C73" s="334"/>
      <c r="D73" s="330"/>
      <c r="E73" s="330"/>
    </row>
    <row r="74" customFormat="false" ht="11.25" hidden="false" customHeight="true" outlineLevel="0" collapsed="false">
      <c r="A74" s="282" t="s">
        <v>413</v>
      </c>
      <c r="B74" s="282"/>
      <c r="C74" s="335"/>
      <c r="D74" s="282"/>
      <c r="E74" s="282"/>
    </row>
    <row r="75" customFormat="false" ht="11.25" hidden="false" customHeight="true" outlineLevel="0" collapsed="false">
      <c r="A75" s="282" t="s">
        <v>414</v>
      </c>
      <c r="B75" s="282"/>
      <c r="C75" s="335"/>
      <c r="D75" s="282"/>
      <c r="E75" s="282"/>
    </row>
    <row r="76" customFormat="false" ht="11.25" hidden="false" customHeight="true" outlineLevel="0" collapsed="false">
      <c r="A76" s="282" t="s">
        <v>369</v>
      </c>
      <c r="B76" s="282"/>
      <c r="C76" s="335"/>
      <c r="D76" s="282"/>
      <c r="E76" s="282"/>
    </row>
    <row r="77" customFormat="false" ht="11.25" hidden="false" customHeight="true" outlineLevel="0" collapsed="false">
      <c r="A77" s="282" t="s">
        <v>415</v>
      </c>
      <c r="B77" s="282"/>
      <c r="C77" s="335"/>
      <c r="D77" s="282"/>
      <c r="E77" s="282"/>
    </row>
    <row r="78" customFormat="false" ht="11.25" hidden="false" customHeight="true" outlineLevel="0" collapsed="false">
      <c r="A78" s="282" t="s">
        <v>413</v>
      </c>
      <c r="B78" s="282"/>
      <c r="C78" s="335"/>
      <c r="D78" s="282"/>
      <c r="E78" s="282"/>
    </row>
    <row r="79" customFormat="false" ht="11.25" hidden="false" customHeight="true" outlineLevel="0" collapsed="false">
      <c r="A79" s="282" t="s">
        <v>414</v>
      </c>
      <c r="B79" s="282"/>
      <c r="C79" s="335"/>
      <c r="D79" s="282"/>
      <c r="E79" s="282"/>
    </row>
    <row r="80" customFormat="false" ht="11.25" hidden="false" customHeight="true" outlineLevel="0" collapsed="false">
      <c r="A80" s="282" t="s">
        <v>369</v>
      </c>
      <c r="B80" s="282"/>
      <c r="C80" s="335"/>
      <c r="D80" s="282"/>
      <c r="E80" s="282"/>
    </row>
    <row r="81" s="279" customFormat="true" ht="21" hidden="false" customHeight="true" outlineLevel="0" collapsed="false">
      <c r="A81" s="278" t="s">
        <v>416</v>
      </c>
      <c r="B81" s="278" t="s">
        <v>403</v>
      </c>
      <c r="C81" s="278"/>
      <c r="D81" s="278" t="s">
        <v>417</v>
      </c>
      <c r="E81" s="278"/>
    </row>
    <row r="82" customFormat="false" ht="11.25" hidden="false" customHeight="true" outlineLevel="0" collapsed="false">
      <c r="A82" s="282" t="s">
        <v>418</v>
      </c>
      <c r="B82" s="308"/>
      <c r="C82" s="309"/>
      <c r="D82" s="308"/>
      <c r="E82" s="309"/>
    </row>
    <row r="83" customFormat="false" ht="11.25" hidden="false" customHeight="true" outlineLevel="0" collapsed="false">
      <c r="A83" s="292" t="s">
        <v>419</v>
      </c>
      <c r="B83" s="289"/>
      <c r="C83" s="310"/>
      <c r="D83" s="327"/>
      <c r="E83" s="328"/>
    </row>
    <row r="84" customFormat="false" ht="11.25" hidden="false" customHeight="true" outlineLevel="0" collapsed="false">
      <c r="A84" s="289"/>
      <c r="B84" s="336"/>
      <c r="E84" s="296"/>
    </row>
    <row r="85" customFormat="false" ht="11.25" hidden="false" customHeight="true" outlineLevel="0" collapsed="false">
      <c r="A85" s="301"/>
      <c r="B85" s="322" t="s">
        <v>420</v>
      </c>
      <c r="C85" s="323" t="s">
        <v>421</v>
      </c>
      <c r="D85" s="323"/>
      <c r="E85" s="323"/>
    </row>
    <row r="86" customFormat="false" ht="11.25" hidden="false" customHeight="true" outlineLevel="0" collapsed="false">
      <c r="A86" s="302" t="s">
        <v>422</v>
      </c>
      <c r="B86" s="324" t="s">
        <v>15</v>
      </c>
      <c r="C86" s="312" t="s">
        <v>395</v>
      </c>
      <c r="D86" s="301" t="s">
        <v>396</v>
      </c>
      <c r="E86" s="301"/>
    </row>
    <row r="87" customFormat="false" ht="11.25" hidden="false" customHeight="true" outlineLevel="0" collapsed="false">
      <c r="A87" s="307"/>
      <c r="B87" s="337"/>
      <c r="C87" s="307" t="s">
        <v>397</v>
      </c>
      <c r="D87" s="314"/>
      <c r="E87" s="313"/>
    </row>
    <row r="88" customFormat="false" ht="11.25" hidden="false" customHeight="true" outlineLevel="0" collapsed="false">
      <c r="A88" s="320" t="s">
        <v>423</v>
      </c>
      <c r="B88" s="338"/>
      <c r="C88" s="339"/>
      <c r="D88" s="295"/>
      <c r="E88" s="338"/>
    </row>
    <row r="89" customFormat="false" ht="11.25" hidden="false" customHeight="true" outlineLevel="0" collapsed="false">
      <c r="A89" s="295"/>
      <c r="B89" s="340"/>
      <c r="C89" s="341"/>
      <c r="D89" s="340"/>
      <c r="E89" s="338"/>
    </row>
    <row r="90" s="279" customFormat="true" ht="21.75" hidden="false" customHeight="true" outlineLevel="0" collapsed="false">
      <c r="A90" s="342" t="s">
        <v>424</v>
      </c>
      <c r="B90" s="278" t="s">
        <v>425</v>
      </c>
      <c r="C90" s="278"/>
      <c r="D90" s="278"/>
      <c r="E90" s="278"/>
    </row>
    <row r="91" customFormat="false" ht="11.25" hidden="false" customHeight="true" outlineLevel="0" collapsed="false">
      <c r="A91" s="320" t="s">
        <v>426</v>
      </c>
      <c r="B91" s="295"/>
      <c r="C91" s="341"/>
      <c r="D91" s="340"/>
      <c r="E91" s="338"/>
    </row>
    <row r="92" customFormat="false" ht="19.65" hidden="false" customHeight="true" outlineLevel="0" collapsed="false">
      <c r="A92" s="343" t="s">
        <v>137</v>
      </c>
      <c r="B92" s="343"/>
      <c r="C92" s="343"/>
      <c r="D92" s="343"/>
      <c r="E92" s="343"/>
      <c r="F92" s="344"/>
      <c r="G92" s="344"/>
      <c r="H92" s="344"/>
      <c r="I92" s="344"/>
      <c r="J92" s="344"/>
      <c r="K92" s="344"/>
      <c r="L92" s="344"/>
      <c r="M92" s="344"/>
      <c r="N92" s="344"/>
      <c r="O92" s="344"/>
      <c r="P92" s="344"/>
      <c r="Q92" s="344"/>
      <c r="R92" s="344"/>
      <c r="S92" s="344"/>
      <c r="T92" s="344"/>
      <c r="U92" s="344"/>
    </row>
    <row r="93" customFormat="false" ht="23.85" hidden="false" customHeight="true" outlineLevel="0" collapsed="false">
      <c r="A93" s="345" t="s">
        <v>427</v>
      </c>
      <c r="B93" s="345"/>
      <c r="C93" s="345"/>
      <c r="D93" s="345"/>
      <c r="E93" s="345"/>
    </row>
    <row r="105" customFormat="false" ht="12.8" hidden="false" customHeight="false" outlineLevel="0" collapsed="false"/>
  </sheetData>
  <mergeCells count="49">
    <mergeCell ref="A1:E1"/>
    <mergeCell ref="A2:E2"/>
    <mergeCell ref="A3:E3"/>
    <mergeCell ref="A4:E4"/>
    <mergeCell ref="A5:E5"/>
    <mergeCell ref="A6:E6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D40:E40"/>
    <mergeCell ref="D43:E43"/>
    <mergeCell ref="A47:A48"/>
    <mergeCell ref="C62:E62"/>
    <mergeCell ref="D63:E63"/>
    <mergeCell ref="B69:C69"/>
    <mergeCell ref="D69:E69"/>
    <mergeCell ref="B81:C81"/>
    <mergeCell ref="D81:E81"/>
    <mergeCell ref="C85:E85"/>
    <mergeCell ref="D86:E86"/>
    <mergeCell ref="B90:E90"/>
    <mergeCell ref="A92:E92"/>
    <mergeCell ref="A93:E93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7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B307CAD439494E877E37F3DADAA8BD" ma:contentTypeVersion="8" ma:contentTypeDescription="Crie um novo documento." ma:contentTypeScope="" ma:versionID="a0f684e86573e2dde0241b4bab1c6802">
  <xsd:schema xmlns:xsd="http://www.w3.org/2001/XMLSchema" xmlns:xs="http://www.w3.org/2001/XMLSchema" xmlns:p="http://schemas.microsoft.com/office/2006/metadata/properties" xmlns:ns2="12118ba8-4e44-4c8a-8854-9fe1a7502fe9" xmlns:ns3="6fbd7019-68ca-45d2-a86f-79790d677e4e" targetNamespace="http://schemas.microsoft.com/office/2006/metadata/properties" ma:root="true" ma:fieldsID="a9d53c04001da4affc50fb66b3198a30" ns2:_="" ns3:_="">
    <xsd:import namespace="12118ba8-4e44-4c8a-8854-9fe1a7502fe9"/>
    <xsd:import namespace="6fbd7019-68ca-45d2-a86f-79790d677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18ba8-4e44-4c8a-8854-9fe1a7502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d7019-68ca-45d2-a86f-79790d677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4F43D4-77D8-4A90-9015-F927B66D913D}"/>
</file>

<file path=customXml/itemProps2.xml><?xml version="1.0" encoding="utf-8"?>
<ds:datastoreItem xmlns:ds="http://schemas.openxmlformats.org/officeDocument/2006/customXml" ds:itemID="{83C19983-0E7F-4EFF-A057-EB00B2ACB593}"/>
</file>

<file path=customXml/itemProps3.xml><?xml version="1.0" encoding="utf-8"?>
<ds:datastoreItem xmlns:ds="http://schemas.openxmlformats.org/officeDocument/2006/customXml" ds:itemID="{2420DD56-DD16-44D7-AD73-4CABFFB5EB6F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686</TotalTime>
  <Application>LibreOffice/6.0.6.2$Windows_X86_64 LibreOffice_project/0c292870b25a325b5ed35f6b45599d2ea4458e77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subject/>
  <dc:creator>GEINC/CCONT/STN</dc:creator>
  <dc:description/>
  <cp:lastModifiedBy/>
  <cp:revision>117</cp:revision>
  <cp:lastPrinted>2017-05-12T16:23:17Z</cp:lastPrinted>
  <dcterms:created xsi:type="dcterms:W3CDTF">2004-08-09T19:29:24Z</dcterms:created>
  <dcterms:modified xsi:type="dcterms:W3CDTF">2019-02-05T10:25:13Z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0x010100D3B307CAD439494E877E37F3DADAA8BD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