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tos\Documents\"/>
    </mc:Choice>
  </mc:AlternateContent>
  <xr:revisionPtr revIDLastSave="0" documentId="13_ncr:1_{5FE36640-F67D-4C9D-872D-B00C32A2C637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Anexo_1_-_Balanço_Orçamentário" sheetId="1" r:id="rId1"/>
    <sheet name="Anexo_2_-_Função_e_Subfunção" sheetId="2" r:id="rId2"/>
    <sheet name="Anexo_7_-_RP_Poder_e_Órgão" sheetId="3" r:id="rId3"/>
    <sheet name="Anexo_14_-_Simplificado" sheetId="4" r:id="rId4"/>
  </sheets>
  <definedNames>
    <definedName name="Ações">!#REF!</definedName>
    <definedName name="Cancela" localSheetId="0">"""""""#REF!~#REF!"""""""</definedName>
    <definedName name="Cancela">"""""""#REF!~#REF!"""""""</definedName>
    <definedName name="ClassPrevAtu">!#REF!</definedName>
    <definedName name="ClassPrevInicial">!#REF!</definedName>
    <definedName name="ClassRecAnt">!#REF!</definedName>
    <definedName name="ClassRecBim">!#REF!</definedName>
    <definedName name="ClassRecNoBim">!#REF!</definedName>
    <definedName name="CritEx">!#REF!</definedName>
    <definedName name="DespAcao">!#REF!</definedName>
    <definedName name="DespElem">!#REF!</definedName>
    <definedName name="doExeAnt">!#REF!</definedName>
    <definedName name="doExercicio">!#REF!</definedName>
    <definedName name="DotacaoAtualizada">!#REF!</definedName>
    <definedName name="DotacaoInicial">!#REF!</definedName>
    <definedName name="dsfrw" localSheetId="0">"""""""#REF!~#REF!"""""""</definedName>
    <definedName name="dsfrw">"""""""#REF!~#REF!"""""""</definedName>
    <definedName name="Elementos">!#REF!</definedName>
    <definedName name="fdsafs" localSheetId="0">"""""""#REF!~#REF!"""""""</definedName>
    <definedName name="fdsafs">"""""""#REF!~#REF!"""""""</definedName>
    <definedName name="fdsf" localSheetId="0">!#REF!</definedName>
    <definedName name="fdsf">!#REF!</definedName>
    <definedName name="fhksjd" localSheetId="0">"""""""#REF!~#REF!"""""""</definedName>
    <definedName name="fhksjd">"""""""#REF!~#REF!"""""""</definedName>
    <definedName name="fsdfs" localSheetId="0">!#REF!</definedName>
    <definedName name="fsdfs">!#REF!</definedName>
    <definedName name="LiqAteBimAnt">!#REF!</definedName>
    <definedName name="LiqAteBimestre">!#REF!</definedName>
    <definedName name="LiqNoBim">!#REF!</definedName>
    <definedName name="Naturezas">!#REF!</definedName>
    <definedName name="nobo1" localSheetId="0">!#REF!</definedName>
    <definedName name="nobo1">!#REF!</definedName>
    <definedName name="Novo" localSheetId="0">!#REF!</definedName>
    <definedName name="Novo">!#REF!</definedName>
    <definedName name="Plan" localSheetId="0">!#REF!</definedName>
    <definedName name="Plan">!#REF!</definedName>
    <definedName name="Planilha" localSheetId="0">!#REF!</definedName>
    <definedName name="Planilha">!#REF!</definedName>
    <definedName name="Planilha_1" localSheetId="0">"""""""#REF!~#REF!"""""""</definedName>
    <definedName name="Planilha_1">"""""""#REF!~#REF!"""""""</definedName>
    <definedName name="Planilha_1ÁreaTotal" localSheetId="0">"""""""#REF!~#REF!"""""""</definedName>
    <definedName name="Planilha_1ÁreaTotal">"""""""#REF!~#REF!"""""""</definedName>
    <definedName name="Planilha_1CabGráfico" localSheetId="0">!#REF!</definedName>
    <definedName name="Planilha_1CabGráfico">!#REF!</definedName>
    <definedName name="Planilha_1TítCols" localSheetId="0">"""""""#REF!~#REF!"""""""</definedName>
    <definedName name="Planilha_1TítCols">"""""""#REF!~#REF!"""""""</definedName>
    <definedName name="Planilha_1TítLins" localSheetId="0">!#REF!</definedName>
    <definedName name="Planilha_1TítLins">!#REF!</definedName>
    <definedName name="Planilha_2ÁreaTotal" localSheetId="0">"""""""#REF!~#REF!"""""""</definedName>
    <definedName name="Planilha_2ÁreaTotal">"""""""#REF!~#REF!"""""""</definedName>
    <definedName name="Planilha_2CabGráfico" localSheetId="0">!#REF!</definedName>
    <definedName name="Planilha_2CabGráfico">!#REF!</definedName>
    <definedName name="Planilha_2TítCols" localSheetId="0">"""""""#REF!~#REF!"""""""</definedName>
    <definedName name="Planilha_2TítCols">"""""""#REF!~#REF!"""""""</definedName>
    <definedName name="Planilha_2TítLins" localSheetId="0">!#REF!</definedName>
    <definedName name="Planilha_2TítLins">!#REF!</definedName>
    <definedName name="Planilha_3ÁreaTotal" localSheetId="0">"""""""#REF!~#REF!"""""""</definedName>
    <definedName name="Planilha_3ÁreaTotal">"""""""#REF!~#REF!"""""""</definedName>
    <definedName name="Planilha_3CabGráfico" localSheetId="0">!#REF!</definedName>
    <definedName name="Planilha_3CabGráfico">!#REF!</definedName>
    <definedName name="Planilha_3TítCols" localSheetId="0">"""""""#REF!~#REF!"""""""</definedName>
    <definedName name="Planilha_3TítCols">"""""""#REF!~#REF!"""""""</definedName>
    <definedName name="Planilha_3TítLins" localSheetId="0">!#REF!</definedName>
    <definedName name="Planilha_3TítLins">!#REF!</definedName>
    <definedName name="Planilha_4ÁreaTotal" localSheetId="0">"""""""#REF!~#REF!"""""""</definedName>
    <definedName name="Planilha_4ÁreaTotal">"""""""#REF!~#REF!"""""""</definedName>
    <definedName name="Planilha_4TítCols" localSheetId="0">"""""""#REF!~#REF!"""""""</definedName>
    <definedName name="Planilha_4TítCols">"""""""#REF!~#REF!"""""""</definedName>
    <definedName name="Planilha_Educação" localSheetId="0">"""""""#REF!~#REF!"""""""</definedName>
    <definedName name="Planilha_Educação">"""""""#REF!~#REF!"""""""</definedName>
    <definedName name="Planilha1" localSheetId="0">"""""""#REF!~#REF!"""""""</definedName>
    <definedName name="Planilha1">"""""""#REF!~#REF!"""""""</definedName>
    <definedName name="Planilhas" localSheetId="0">!#REF!</definedName>
    <definedName name="Planilhas">!#REF!</definedName>
    <definedName name="PrevAtu">!#REF!</definedName>
    <definedName name="PrevInicial">!#REF!</definedName>
    <definedName name="RecAnt">!#REF!</definedName>
    <definedName name="RecBim">!#REF!</definedName>
    <definedName name="RecNBim">!#REF!</definedName>
    <definedName name="RecNoBim">!#REF!</definedName>
    <definedName name="rgps" localSheetId="0">!#REF!</definedName>
    <definedName name="rgps">!#REF!</definedName>
    <definedName name="RGPS1" localSheetId="0">!#REF!</definedName>
    <definedName name="RGPS1">!#REF!</definedName>
    <definedName name="RGPS2" localSheetId="0">"""""""#REF!~#REF!"""""""</definedName>
    <definedName name="RGPS2">"""""""#REF!~#REF!"""""""</definedName>
    <definedName name="xxx" localSheetId="0">"""""""#REF!~#REF!"""""""</definedName>
    <definedName name="xxx">"""""""#REF!~#REF!"""""""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2" l="1"/>
  <c r="J170" i="2"/>
  <c r="G31" i="1"/>
  <c r="G26" i="1"/>
  <c r="G25" i="1"/>
  <c r="D89" i="1"/>
  <c r="K26" i="3" l="1"/>
  <c r="J106" i="1" l="1"/>
  <c r="F170" i="2" l="1"/>
  <c r="L27" i="1"/>
  <c r="L28" i="1"/>
  <c r="L29" i="1"/>
  <c r="L30" i="1"/>
  <c r="L31" i="1"/>
  <c r="L32" i="1"/>
  <c r="K27" i="1"/>
  <c r="K28" i="1"/>
  <c r="K29" i="1"/>
  <c r="K30" i="1"/>
  <c r="K31" i="1"/>
  <c r="H27" i="1"/>
  <c r="H28" i="1"/>
  <c r="H29" i="1"/>
  <c r="H30" i="1"/>
  <c r="H31" i="1"/>
  <c r="E34" i="1"/>
  <c r="J23" i="1"/>
  <c r="J14" i="1" s="1"/>
  <c r="E23" i="1"/>
  <c r="M25" i="2"/>
  <c r="G49" i="1"/>
  <c r="G23" i="1" l="1"/>
  <c r="F22" i="2"/>
  <c r="L25" i="1" l="1"/>
  <c r="G50" i="1" l="1"/>
  <c r="E103" i="1" l="1"/>
  <c r="D103" i="1"/>
  <c r="H103" i="1"/>
  <c r="M22" i="2" l="1"/>
  <c r="J22" i="2"/>
  <c r="I22" i="2"/>
  <c r="E22" i="2"/>
  <c r="D22" i="2"/>
  <c r="C22" i="2"/>
  <c r="L26" i="2"/>
  <c r="L25" i="2"/>
  <c r="H26" i="2"/>
  <c r="H25" i="2"/>
  <c r="H24" i="2"/>
  <c r="L22" i="2" l="1"/>
  <c r="H22" i="2"/>
  <c r="L106" i="1"/>
  <c r="A182" i="2" l="1"/>
  <c r="A31" i="3" s="1"/>
  <c r="A92" i="4" s="1"/>
  <c r="K16" i="3"/>
  <c r="K30" i="3" s="1"/>
  <c r="C59" i="4" s="1"/>
  <c r="C55" i="4" s="1"/>
  <c r="A7" i="3"/>
  <c r="A6" i="4" s="1"/>
  <c r="C103" i="1"/>
  <c r="H26" i="1"/>
  <c r="B30" i="3"/>
  <c r="L29" i="3"/>
  <c r="M29" i="3" s="1"/>
  <c r="F29" i="3"/>
  <c r="J16" i="3"/>
  <c r="J30" i="3" s="1"/>
  <c r="D59" i="4" s="1"/>
  <c r="D55" i="4" s="1"/>
  <c r="I16" i="3"/>
  <c r="I30" i="3" s="1"/>
  <c r="F26" i="3"/>
  <c r="G16" i="3"/>
  <c r="G30" i="3" s="1"/>
  <c r="E16" i="3"/>
  <c r="E30" i="3" s="1"/>
  <c r="C53" i="4" s="1"/>
  <c r="C49" i="4" s="1"/>
  <c r="D16" i="3"/>
  <c r="D30" i="3" s="1"/>
  <c r="D53" i="4" s="1"/>
  <c r="D49" i="4" s="1"/>
  <c r="C16" i="3"/>
  <c r="C30" i="3" s="1"/>
  <c r="B16" i="3"/>
  <c r="L354" i="2"/>
  <c r="H354" i="2"/>
  <c r="L353" i="2"/>
  <c r="H353" i="2"/>
  <c r="L352" i="2"/>
  <c r="H352" i="2"/>
  <c r="L351" i="2"/>
  <c r="H351" i="2"/>
  <c r="L350" i="2"/>
  <c r="H350" i="2"/>
  <c r="L349" i="2"/>
  <c r="H349" i="2"/>
  <c r="L348" i="2"/>
  <c r="H348" i="2"/>
  <c r="L347" i="2"/>
  <c r="H347" i="2"/>
  <c r="L346" i="2"/>
  <c r="H346" i="2"/>
  <c r="M345" i="2"/>
  <c r="J345" i="2"/>
  <c r="I345" i="2"/>
  <c r="F345" i="2"/>
  <c r="E345" i="2"/>
  <c r="D345" i="2"/>
  <c r="C345" i="2"/>
  <c r="L344" i="2"/>
  <c r="H344" i="2"/>
  <c r="L343" i="2"/>
  <c r="H343" i="2"/>
  <c r="L342" i="2"/>
  <c r="H342" i="2"/>
  <c r="L341" i="2"/>
  <c r="H341" i="2"/>
  <c r="M340" i="2"/>
  <c r="J340" i="2"/>
  <c r="I340" i="2"/>
  <c r="F340" i="2"/>
  <c r="E340" i="2"/>
  <c r="D340" i="2"/>
  <c r="C340" i="2"/>
  <c r="L339" i="2"/>
  <c r="H339" i="2"/>
  <c r="L338" i="2"/>
  <c r="H338" i="2"/>
  <c r="L337" i="2"/>
  <c r="H337" i="2"/>
  <c r="L336" i="2"/>
  <c r="H336" i="2"/>
  <c r="L335" i="2"/>
  <c r="H335" i="2"/>
  <c r="L334" i="2"/>
  <c r="H334" i="2"/>
  <c r="M333" i="2"/>
  <c r="J333" i="2"/>
  <c r="I333" i="2"/>
  <c r="F333" i="2"/>
  <c r="E333" i="2"/>
  <c r="D333" i="2"/>
  <c r="C333" i="2"/>
  <c r="L332" i="2"/>
  <c r="H332" i="2"/>
  <c r="L331" i="2"/>
  <c r="H331" i="2"/>
  <c r="L330" i="2"/>
  <c r="H330" i="2"/>
  <c r="L329" i="2"/>
  <c r="H329" i="2"/>
  <c r="L328" i="2"/>
  <c r="H328" i="2"/>
  <c r="M327" i="2"/>
  <c r="J327" i="2"/>
  <c r="I327" i="2"/>
  <c r="F327" i="2"/>
  <c r="E327" i="2"/>
  <c r="D327" i="2"/>
  <c r="L327" i="2" s="1"/>
  <c r="C327" i="2"/>
  <c r="L326" i="2"/>
  <c r="H326" i="2"/>
  <c r="L325" i="2"/>
  <c r="H325" i="2"/>
  <c r="L324" i="2"/>
  <c r="H324" i="2"/>
  <c r="M323" i="2"/>
  <c r="J323" i="2"/>
  <c r="I323" i="2"/>
  <c r="F323" i="2"/>
  <c r="E323" i="2"/>
  <c r="D323" i="2"/>
  <c r="H323" i="2" s="1"/>
  <c r="C323" i="2"/>
  <c r="L322" i="2"/>
  <c r="H322" i="2"/>
  <c r="L321" i="2"/>
  <c r="H321" i="2"/>
  <c r="L320" i="2"/>
  <c r="H320" i="2"/>
  <c r="L319" i="2"/>
  <c r="H319" i="2"/>
  <c r="L318" i="2"/>
  <c r="H318" i="2"/>
  <c r="L317" i="2"/>
  <c r="H317" i="2"/>
  <c r="M316" i="2"/>
  <c r="J316" i="2"/>
  <c r="I316" i="2"/>
  <c r="F316" i="2"/>
  <c r="E316" i="2"/>
  <c r="D316" i="2"/>
  <c r="C316" i="2"/>
  <c r="L315" i="2"/>
  <c r="H315" i="2"/>
  <c r="L314" i="2"/>
  <c r="H314" i="2"/>
  <c r="L313" i="2"/>
  <c r="H313" i="2"/>
  <c r="L312" i="2"/>
  <c r="H312" i="2"/>
  <c r="L311" i="2"/>
  <c r="H311" i="2"/>
  <c r="L310" i="2"/>
  <c r="H310" i="2"/>
  <c r="M309" i="2"/>
  <c r="J309" i="2"/>
  <c r="I309" i="2"/>
  <c r="F309" i="2"/>
  <c r="E309" i="2"/>
  <c r="D309" i="2"/>
  <c r="C309" i="2"/>
  <c r="L308" i="2"/>
  <c r="H308" i="2"/>
  <c r="L307" i="2"/>
  <c r="H307" i="2"/>
  <c r="M306" i="2"/>
  <c r="J306" i="2"/>
  <c r="I306" i="2"/>
  <c r="F306" i="2"/>
  <c r="E306" i="2"/>
  <c r="D306" i="2"/>
  <c r="C306" i="2"/>
  <c r="L305" i="2"/>
  <c r="H305" i="2"/>
  <c r="L304" i="2"/>
  <c r="H304" i="2"/>
  <c r="L303" i="2"/>
  <c r="H303" i="2"/>
  <c r="L302" i="2"/>
  <c r="H302" i="2"/>
  <c r="L301" i="2"/>
  <c r="H301" i="2"/>
  <c r="L300" i="2"/>
  <c r="H300" i="2"/>
  <c r="M299" i="2"/>
  <c r="J299" i="2"/>
  <c r="I299" i="2"/>
  <c r="F299" i="2"/>
  <c r="E299" i="2"/>
  <c r="D299" i="2"/>
  <c r="C299" i="2"/>
  <c r="L298" i="2"/>
  <c r="H298" i="2"/>
  <c r="L297" i="2"/>
  <c r="H297" i="2"/>
  <c r="L296" i="2"/>
  <c r="H296" i="2"/>
  <c r="L295" i="2"/>
  <c r="H295" i="2"/>
  <c r="M294" i="2"/>
  <c r="J294" i="2"/>
  <c r="I294" i="2"/>
  <c r="F294" i="2"/>
  <c r="E294" i="2"/>
  <c r="D294" i="2"/>
  <c r="C294" i="2"/>
  <c r="L293" i="2"/>
  <c r="H293" i="2"/>
  <c r="L292" i="2"/>
  <c r="H292" i="2"/>
  <c r="L291" i="2"/>
  <c r="H291" i="2"/>
  <c r="L290" i="2"/>
  <c r="H290" i="2"/>
  <c r="L289" i="2"/>
  <c r="H289" i="2"/>
  <c r="L288" i="2"/>
  <c r="H288" i="2"/>
  <c r="M287" i="2"/>
  <c r="J287" i="2"/>
  <c r="I287" i="2"/>
  <c r="F287" i="2"/>
  <c r="E287" i="2"/>
  <c r="D287" i="2"/>
  <c r="C287" i="2"/>
  <c r="L286" i="2"/>
  <c r="H286" i="2"/>
  <c r="L285" i="2"/>
  <c r="H285" i="2"/>
  <c r="L284" i="2"/>
  <c r="H284" i="2"/>
  <c r="M283" i="2"/>
  <c r="J283" i="2"/>
  <c r="I283" i="2"/>
  <c r="F283" i="2"/>
  <c r="E283" i="2"/>
  <c r="D283" i="2"/>
  <c r="L283" i="2" s="1"/>
  <c r="C283" i="2"/>
  <c r="L282" i="2"/>
  <c r="H282" i="2"/>
  <c r="L281" i="2"/>
  <c r="H281" i="2"/>
  <c r="L280" i="2"/>
  <c r="H280" i="2"/>
  <c r="M279" i="2"/>
  <c r="J279" i="2"/>
  <c r="I279" i="2"/>
  <c r="F279" i="2"/>
  <c r="E279" i="2"/>
  <c r="D279" i="2"/>
  <c r="C279" i="2"/>
  <c r="L278" i="2"/>
  <c r="H278" i="2"/>
  <c r="L277" i="2"/>
  <c r="H277" i="2"/>
  <c r="L276" i="2"/>
  <c r="H276" i="2"/>
  <c r="L275" i="2"/>
  <c r="H275" i="2"/>
  <c r="M274" i="2"/>
  <c r="J274" i="2"/>
  <c r="I274" i="2"/>
  <c r="F274" i="2"/>
  <c r="E274" i="2"/>
  <c r="D274" i="2"/>
  <c r="C274" i="2"/>
  <c r="L273" i="2"/>
  <c r="H273" i="2"/>
  <c r="L272" i="2"/>
  <c r="H272" i="2"/>
  <c r="L271" i="2"/>
  <c r="H271" i="2"/>
  <c r="L270" i="2"/>
  <c r="H270" i="2"/>
  <c r="M269" i="2"/>
  <c r="J269" i="2"/>
  <c r="I269" i="2"/>
  <c r="F269" i="2"/>
  <c r="E269" i="2"/>
  <c r="D269" i="2"/>
  <c r="C269" i="2"/>
  <c r="L268" i="2"/>
  <c r="H268" i="2"/>
  <c r="L267" i="2"/>
  <c r="H267" i="2"/>
  <c r="L266" i="2"/>
  <c r="H266" i="2"/>
  <c r="M265" i="2"/>
  <c r="J265" i="2"/>
  <c r="I265" i="2"/>
  <c r="F265" i="2"/>
  <c r="E265" i="2"/>
  <c r="D265" i="2"/>
  <c r="C265" i="2"/>
  <c r="L264" i="2"/>
  <c r="H264" i="2"/>
  <c r="L263" i="2"/>
  <c r="H263" i="2"/>
  <c r="L262" i="2"/>
  <c r="H262" i="2"/>
  <c r="L261" i="2"/>
  <c r="H261" i="2"/>
  <c r="L260" i="2"/>
  <c r="H260" i="2"/>
  <c r="L259" i="2"/>
  <c r="H259" i="2"/>
  <c r="L258" i="2"/>
  <c r="H258" i="2"/>
  <c r="L257" i="2"/>
  <c r="H257" i="2"/>
  <c r="L256" i="2"/>
  <c r="H256" i="2"/>
  <c r="M255" i="2"/>
  <c r="J255" i="2"/>
  <c r="I255" i="2"/>
  <c r="F255" i="2"/>
  <c r="E255" i="2"/>
  <c r="D255" i="2"/>
  <c r="C255" i="2"/>
  <c r="L254" i="2"/>
  <c r="H254" i="2"/>
  <c r="L253" i="2"/>
  <c r="H253" i="2"/>
  <c r="L252" i="2"/>
  <c r="H252" i="2"/>
  <c r="L251" i="2"/>
  <c r="H251" i="2"/>
  <c r="L250" i="2"/>
  <c r="H250" i="2"/>
  <c r="M249" i="2"/>
  <c r="J249" i="2"/>
  <c r="I249" i="2"/>
  <c r="F249" i="2"/>
  <c r="E249" i="2"/>
  <c r="D249" i="2"/>
  <c r="C249" i="2"/>
  <c r="L248" i="2"/>
  <c r="H248" i="2"/>
  <c r="L247" i="2"/>
  <c r="H247" i="2"/>
  <c r="L246" i="2"/>
  <c r="H246" i="2"/>
  <c r="L245" i="2"/>
  <c r="H245" i="2"/>
  <c r="L244" i="2"/>
  <c r="H244" i="2"/>
  <c r="L243" i="2"/>
  <c r="H243" i="2"/>
  <c r="L242" i="2"/>
  <c r="H242" i="2"/>
  <c r="M241" i="2"/>
  <c r="J241" i="2"/>
  <c r="I241" i="2"/>
  <c r="F241" i="2"/>
  <c r="E241" i="2"/>
  <c r="D241" i="2"/>
  <c r="C241" i="2"/>
  <c r="L240" i="2"/>
  <c r="H240" i="2"/>
  <c r="L239" i="2"/>
  <c r="H239" i="2"/>
  <c r="L238" i="2"/>
  <c r="H238" i="2"/>
  <c r="L237" i="2"/>
  <c r="H237" i="2"/>
  <c r="L236" i="2"/>
  <c r="H236" i="2"/>
  <c r="M235" i="2"/>
  <c r="J235" i="2"/>
  <c r="I235" i="2"/>
  <c r="F235" i="2"/>
  <c r="E235" i="2"/>
  <c r="D235" i="2"/>
  <c r="C235" i="2"/>
  <c r="L234" i="2"/>
  <c r="H234" i="2"/>
  <c r="L233" i="2"/>
  <c r="H233" i="2"/>
  <c r="L232" i="2"/>
  <c r="H232" i="2"/>
  <c r="L231" i="2"/>
  <c r="H231" i="2"/>
  <c r="L230" i="2"/>
  <c r="H230" i="2"/>
  <c r="M229" i="2"/>
  <c r="J229" i="2"/>
  <c r="I229" i="2"/>
  <c r="F229" i="2"/>
  <c r="E229" i="2"/>
  <c r="D229" i="2"/>
  <c r="C229" i="2"/>
  <c r="L228" i="2"/>
  <c r="H228" i="2"/>
  <c r="L227" i="2"/>
  <c r="H227" i="2"/>
  <c r="L226" i="2"/>
  <c r="H226" i="2"/>
  <c r="M225" i="2"/>
  <c r="J225" i="2"/>
  <c r="I225" i="2"/>
  <c r="F225" i="2"/>
  <c r="E225" i="2"/>
  <c r="D225" i="2"/>
  <c r="C225" i="2"/>
  <c r="L224" i="2"/>
  <c r="H224" i="2"/>
  <c r="L223" i="2"/>
  <c r="H223" i="2"/>
  <c r="L222" i="2"/>
  <c r="H222" i="2"/>
  <c r="L221" i="2"/>
  <c r="H221" i="2"/>
  <c r="M220" i="2"/>
  <c r="J220" i="2"/>
  <c r="I220" i="2"/>
  <c r="F220" i="2"/>
  <c r="E220" i="2"/>
  <c r="D220" i="2"/>
  <c r="C220" i="2"/>
  <c r="L219" i="2"/>
  <c r="H219" i="2"/>
  <c r="L218" i="2"/>
  <c r="H218" i="2"/>
  <c r="L217" i="2"/>
  <c r="H217" i="2"/>
  <c r="L216" i="2"/>
  <c r="H216" i="2"/>
  <c r="M215" i="2"/>
  <c r="J215" i="2"/>
  <c r="I215" i="2"/>
  <c r="F215" i="2"/>
  <c r="E215" i="2"/>
  <c r="D215" i="2"/>
  <c r="C215" i="2"/>
  <c r="L214" i="2"/>
  <c r="H214" i="2"/>
  <c r="L213" i="2"/>
  <c r="H213" i="2"/>
  <c r="L212" i="2"/>
  <c r="H212" i="2"/>
  <c r="L211" i="2"/>
  <c r="H211" i="2"/>
  <c r="L210" i="2"/>
  <c r="H210" i="2"/>
  <c r="L209" i="2"/>
  <c r="H209" i="2"/>
  <c r="L208" i="2"/>
  <c r="H208" i="2"/>
  <c r="L207" i="2"/>
  <c r="H207" i="2"/>
  <c r="L206" i="2"/>
  <c r="H206" i="2"/>
  <c r="L205" i="2"/>
  <c r="H205" i="2"/>
  <c r="L204" i="2"/>
  <c r="H204" i="2"/>
  <c r="L203" i="2"/>
  <c r="H203" i="2"/>
  <c r="M202" i="2"/>
  <c r="J202" i="2"/>
  <c r="I202" i="2"/>
  <c r="F202" i="2"/>
  <c r="E202" i="2"/>
  <c r="D202" i="2"/>
  <c r="C202" i="2"/>
  <c r="L201" i="2"/>
  <c r="H201" i="2"/>
  <c r="L200" i="2"/>
  <c r="H200" i="2"/>
  <c r="L199" i="2"/>
  <c r="H199" i="2"/>
  <c r="M198" i="2"/>
  <c r="J198" i="2"/>
  <c r="I198" i="2"/>
  <c r="F198" i="2"/>
  <c r="E198" i="2"/>
  <c r="D198" i="2"/>
  <c r="C198" i="2"/>
  <c r="L197" i="2"/>
  <c r="H197" i="2"/>
  <c r="L196" i="2"/>
  <c r="H196" i="2"/>
  <c r="L195" i="2"/>
  <c r="H195" i="2"/>
  <c r="M194" i="2"/>
  <c r="J194" i="2"/>
  <c r="I194" i="2"/>
  <c r="F194" i="2"/>
  <c r="E194" i="2"/>
  <c r="D194" i="2"/>
  <c r="C194" i="2"/>
  <c r="L193" i="2"/>
  <c r="H193" i="2"/>
  <c r="L192" i="2"/>
  <c r="H192" i="2"/>
  <c r="L191" i="2"/>
  <c r="H191" i="2"/>
  <c r="M190" i="2"/>
  <c r="J190" i="2"/>
  <c r="I190" i="2"/>
  <c r="F190" i="2"/>
  <c r="E190" i="2"/>
  <c r="D190" i="2"/>
  <c r="C190" i="2"/>
  <c r="L179" i="2"/>
  <c r="H179" i="2"/>
  <c r="L178" i="2"/>
  <c r="H178" i="2"/>
  <c r="L177" i="2"/>
  <c r="H177" i="2"/>
  <c r="L176" i="2"/>
  <c r="H176" i="2"/>
  <c r="L175" i="2"/>
  <c r="H175" i="2"/>
  <c r="L174" i="2"/>
  <c r="H174" i="2"/>
  <c r="L173" i="2"/>
  <c r="H173" i="2"/>
  <c r="L172" i="2"/>
  <c r="H172" i="2"/>
  <c r="L171" i="2"/>
  <c r="H171" i="2"/>
  <c r="M170" i="2"/>
  <c r="I170" i="2"/>
  <c r="E170" i="2"/>
  <c r="D170" i="2"/>
  <c r="C170" i="2"/>
  <c r="L169" i="2"/>
  <c r="H169" i="2"/>
  <c r="L168" i="2"/>
  <c r="H168" i="2"/>
  <c r="L167" i="2"/>
  <c r="H167" i="2"/>
  <c r="L166" i="2"/>
  <c r="H166" i="2"/>
  <c r="M165" i="2"/>
  <c r="J165" i="2"/>
  <c r="I165" i="2"/>
  <c r="F165" i="2"/>
  <c r="E165" i="2"/>
  <c r="D165" i="2"/>
  <c r="C165" i="2"/>
  <c r="L164" i="2"/>
  <c r="H164" i="2"/>
  <c r="L163" i="2"/>
  <c r="H163" i="2"/>
  <c r="L162" i="2"/>
  <c r="H162" i="2"/>
  <c r="L161" i="2"/>
  <c r="H161" i="2"/>
  <c r="L160" i="2"/>
  <c r="H160" i="2"/>
  <c r="L159" i="2"/>
  <c r="H159" i="2"/>
  <c r="M158" i="2"/>
  <c r="J158" i="2"/>
  <c r="I158" i="2"/>
  <c r="F158" i="2"/>
  <c r="E158" i="2"/>
  <c r="D158" i="2"/>
  <c r="C158" i="2"/>
  <c r="L157" i="2"/>
  <c r="H157" i="2"/>
  <c r="L156" i="2"/>
  <c r="H156" i="2"/>
  <c r="L155" i="2"/>
  <c r="H155" i="2"/>
  <c r="L154" i="2"/>
  <c r="H154" i="2"/>
  <c r="L153" i="2"/>
  <c r="H153" i="2"/>
  <c r="M152" i="2"/>
  <c r="J152" i="2"/>
  <c r="I152" i="2"/>
  <c r="F152" i="2"/>
  <c r="E152" i="2"/>
  <c r="D152" i="2"/>
  <c r="C152" i="2"/>
  <c r="L151" i="2"/>
  <c r="H151" i="2"/>
  <c r="L150" i="2"/>
  <c r="H150" i="2"/>
  <c r="L149" i="2"/>
  <c r="H149" i="2"/>
  <c r="M148" i="2"/>
  <c r="J148" i="2"/>
  <c r="I148" i="2"/>
  <c r="F148" i="2"/>
  <c r="E148" i="2"/>
  <c r="D148" i="2"/>
  <c r="C148" i="2"/>
  <c r="L147" i="2"/>
  <c r="H147" i="2"/>
  <c r="L146" i="2"/>
  <c r="H146" i="2"/>
  <c r="L145" i="2"/>
  <c r="H145" i="2"/>
  <c r="L144" i="2"/>
  <c r="H144" i="2"/>
  <c r="L143" i="2"/>
  <c r="H143" i="2"/>
  <c r="L142" i="2"/>
  <c r="H142" i="2"/>
  <c r="M141" i="2"/>
  <c r="J141" i="2"/>
  <c r="I141" i="2"/>
  <c r="F141" i="2"/>
  <c r="E141" i="2"/>
  <c r="D141" i="2"/>
  <c r="L141" i="2" s="1"/>
  <c r="C141" i="2"/>
  <c r="L140" i="2"/>
  <c r="H140" i="2"/>
  <c r="L139" i="2"/>
  <c r="H139" i="2"/>
  <c r="L138" i="2"/>
  <c r="H138" i="2"/>
  <c r="L137" i="2"/>
  <c r="H137" i="2"/>
  <c r="L136" i="2"/>
  <c r="H136" i="2"/>
  <c r="L135" i="2"/>
  <c r="H135" i="2"/>
  <c r="M134" i="2"/>
  <c r="J134" i="2"/>
  <c r="I134" i="2"/>
  <c r="F134" i="2"/>
  <c r="E134" i="2"/>
  <c r="D134" i="2"/>
  <c r="C134" i="2"/>
  <c r="L133" i="2"/>
  <c r="H133" i="2"/>
  <c r="L132" i="2"/>
  <c r="H132" i="2"/>
  <c r="M131" i="2"/>
  <c r="J131" i="2"/>
  <c r="I131" i="2"/>
  <c r="F131" i="2"/>
  <c r="E131" i="2"/>
  <c r="D131" i="2"/>
  <c r="C131" i="2"/>
  <c r="L130" i="2"/>
  <c r="H130" i="2"/>
  <c r="L129" i="2"/>
  <c r="H129" i="2"/>
  <c r="L128" i="2"/>
  <c r="H128" i="2"/>
  <c r="L127" i="2"/>
  <c r="H127" i="2"/>
  <c r="L126" i="2"/>
  <c r="H126" i="2"/>
  <c r="L125" i="2"/>
  <c r="H125" i="2"/>
  <c r="M124" i="2"/>
  <c r="J124" i="2"/>
  <c r="I124" i="2"/>
  <c r="F124" i="2"/>
  <c r="E124" i="2"/>
  <c r="D124" i="2"/>
  <c r="C124" i="2"/>
  <c r="L123" i="2"/>
  <c r="H123" i="2"/>
  <c r="L122" i="2"/>
  <c r="H122" i="2"/>
  <c r="L121" i="2"/>
  <c r="H121" i="2"/>
  <c r="L120" i="2"/>
  <c r="H120" i="2"/>
  <c r="M119" i="2"/>
  <c r="J119" i="2"/>
  <c r="I119" i="2"/>
  <c r="F119" i="2"/>
  <c r="E119" i="2"/>
  <c r="D119" i="2"/>
  <c r="C119" i="2"/>
  <c r="L118" i="2"/>
  <c r="H118" i="2"/>
  <c r="L117" i="2"/>
  <c r="H117" i="2"/>
  <c r="L116" i="2"/>
  <c r="H116" i="2"/>
  <c r="L115" i="2"/>
  <c r="H115" i="2"/>
  <c r="L114" i="2"/>
  <c r="H114" i="2"/>
  <c r="L113" i="2"/>
  <c r="H113" i="2"/>
  <c r="M112" i="2"/>
  <c r="J112" i="2"/>
  <c r="I112" i="2"/>
  <c r="F112" i="2"/>
  <c r="E112" i="2"/>
  <c r="D112" i="2"/>
  <c r="C112" i="2"/>
  <c r="L111" i="2"/>
  <c r="H111" i="2"/>
  <c r="L110" i="2"/>
  <c r="H110" i="2"/>
  <c r="L109" i="2"/>
  <c r="H109" i="2"/>
  <c r="M108" i="2"/>
  <c r="J108" i="2"/>
  <c r="I108" i="2"/>
  <c r="F108" i="2"/>
  <c r="E108" i="2"/>
  <c r="D108" i="2"/>
  <c r="C108" i="2"/>
  <c r="L107" i="2"/>
  <c r="H107" i="2"/>
  <c r="L106" i="2"/>
  <c r="H106" i="2"/>
  <c r="L105" i="2"/>
  <c r="H105" i="2"/>
  <c r="M104" i="2"/>
  <c r="J104" i="2"/>
  <c r="I104" i="2"/>
  <c r="F104" i="2"/>
  <c r="E104" i="2"/>
  <c r="D104" i="2"/>
  <c r="C104" i="2"/>
  <c r="L103" i="2"/>
  <c r="H103" i="2"/>
  <c r="L102" i="2"/>
  <c r="H102" i="2"/>
  <c r="L101" i="2"/>
  <c r="H101" i="2"/>
  <c r="L100" i="2"/>
  <c r="H100" i="2"/>
  <c r="M99" i="2"/>
  <c r="J99" i="2"/>
  <c r="I99" i="2"/>
  <c r="F99" i="2"/>
  <c r="E99" i="2"/>
  <c r="D99" i="2"/>
  <c r="C99" i="2"/>
  <c r="L98" i="2"/>
  <c r="H98" i="2"/>
  <c r="L97" i="2"/>
  <c r="H97" i="2"/>
  <c r="L96" i="2"/>
  <c r="H96" i="2"/>
  <c r="L95" i="2"/>
  <c r="H95" i="2"/>
  <c r="M94" i="2"/>
  <c r="J94" i="2"/>
  <c r="I94" i="2"/>
  <c r="F94" i="2"/>
  <c r="E94" i="2"/>
  <c r="D94" i="2"/>
  <c r="C94" i="2"/>
  <c r="L93" i="2"/>
  <c r="H93" i="2"/>
  <c r="L92" i="2"/>
  <c r="H92" i="2"/>
  <c r="L91" i="2"/>
  <c r="H91" i="2"/>
  <c r="M90" i="2"/>
  <c r="J90" i="2"/>
  <c r="I90" i="2"/>
  <c r="F90" i="2"/>
  <c r="E90" i="2"/>
  <c r="D90" i="2"/>
  <c r="C90" i="2"/>
  <c r="L89" i="2"/>
  <c r="H89" i="2"/>
  <c r="L88" i="2"/>
  <c r="H88" i="2"/>
  <c r="L87" i="2"/>
  <c r="H87" i="2"/>
  <c r="L86" i="2"/>
  <c r="H86" i="2"/>
  <c r="L85" i="2"/>
  <c r="H85" i="2"/>
  <c r="L84" i="2"/>
  <c r="H84" i="2"/>
  <c r="L83" i="2"/>
  <c r="H83" i="2"/>
  <c r="L82" i="2"/>
  <c r="H82" i="2"/>
  <c r="L81" i="2"/>
  <c r="H81" i="2"/>
  <c r="M80" i="2"/>
  <c r="J80" i="2"/>
  <c r="I80" i="2"/>
  <c r="F80" i="2"/>
  <c r="E80" i="2"/>
  <c r="D80" i="2"/>
  <c r="C80" i="2"/>
  <c r="L79" i="2"/>
  <c r="H79" i="2"/>
  <c r="L78" i="2"/>
  <c r="H78" i="2"/>
  <c r="L77" i="2"/>
  <c r="H77" i="2"/>
  <c r="L76" i="2"/>
  <c r="H76" i="2"/>
  <c r="L75" i="2"/>
  <c r="H75" i="2"/>
  <c r="M74" i="2"/>
  <c r="J74" i="2"/>
  <c r="I74" i="2"/>
  <c r="F74" i="2"/>
  <c r="E74" i="2"/>
  <c r="D74" i="2"/>
  <c r="C74" i="2"/>
  <c r="L73" i="2"/>
  <c r="H73" i="2"/>
  <c r="L72" i="2"/>
  <c r="H72" i="2"/>
  <c r="L71" i="2"/>
  <c r="H71" i="2"/>
  <c r="L70" i="2"/>
  <c r="H70" i="2"/>
  <c r="L69" i="2"/>
  <c r="H69" i="2"/>
  <c r="L68" i="2"/>
  <c r="H68" i="2"/>
  <c r="L67" i="2"/>
  <c r="H67" i="2"/>
  <c r="M66" i="2"/>
  <c r="J66" i="2"/>
  <c r="I66" i="2"/>
  <c r="F66" i="2"/>
  <c r="H66" i="2" s="1"/>
  <c r="E66" i="2"/>
  <c r="D66" i="2"/>
  <c r="C66" i="2"/>
  <c r="L65" i="2"/>
  <c r="H65" i="2"/>
  <c r="L64" i="2"/>
  <c r="H64" i="2"/>
  <c r="L63" i="2"/>
  <c r="H63" i="2"/>
  <c r="L62" i="2"/>
  <c r="H62" i="2"/>
  <c r="L61" i="2"/>
  <c r="H61" i="2"/>
  <c r="M60" i="2"/>
  <c r="J60" i="2"/>
  <c r="I60" i="2"/>
  <c r="F60" i="2"/>
  <c r="E60" i="2"/>
  <c r="D60" i="2"/>
  <c r="C60" i="2"/>
  <c r="L59" i="2"/>
  <c r="H59" i="2"/>
  <c r="L58" i="2"/>
  <c r="H58" i="2"/>
  <c r="L57" i="2"/>
  <c r="H57" i="2"/>
  <c r="L56" i="2"/>
  <c r="H56" i="2"/>
  <c r="L55" i="2"/>
  <c r="H55" i="2"/>
  <c r="M54" i="2"/>
  <c r="J54" i="2"/>
  <c r="I54" i="2"/>
  <c r="F54" i="2"/>
  <c r="E54" i="2"/>
  <c r="D54" i="2"/>
  <c r="C54" i="2"/>
  <c r="L53" i="2"/>
  <c r="H53" i="2"/>
  <c r="L52" i="2"/>
  <c r="H52" i="2"/>
  <c r="L51" i="2"/>
  <c r="H51" i="2"/>
  <c r="M50" i="2"/>
  <c r="J50" i="2"/>
  <c r="I50" i="2"/>
  <c r="F50" i="2"/>
  <c r="H50" i="2" s="1"/>
  <c r="E50" i="2"/>
  <c r="D50" i="2"/>
  <c r="C50" i="2"/>
  <c r="L49" i="2"/>
  <c r="H49" i="2"/>
  <c r="L48" i="2"/>
  <c r="H48" i="2"/>
  <c r="L47" i="2"/>
  <c r="H47" i="2"/>
  <c r="L46" i="2"/>
  <c r="H46" i="2"/>
  <c r="M45" i="2"/>
  <c r="J45" i="2"/>
  <c r="I45" i="2"/>
  <c r="F45" i="2"/>
  <c r="E45" i="2"/>
  <c r="D45" i="2"/>
  <c r="C45" i="2"/>
  <c r="L44" i="2"/>
  <c r="H44" i="2"/>
  <c r="L43" i="2"/>
  <c r="H43" i="2"/>
  <c r="L42" i="2"/>
  <c r="H42" i="2"/>
  <c r="L41" i="2"/>
  <c r="H41" i="2"/>
  <c r="M40" i="2"/>
  <c r="J40" i="2"/>
  <c r="I40" i="2"/>
  <c r="F40" i="2"/>
  <c r="E40" i="2"/>
  <c r="D40" i="2"/>
  <c r="C40" i="2"/>
  <c r="L39" i="2"/>
  <c r="H39" i="2"/>
  <c r="L38" i="2"/>
  <c r="H38" i="2"/>
  <c r="L37" i="2"/>
  <c r="H37" i="2"/>
  <c r="L36" i="2"/>
  <c r="H36" i="2"/>
  <c r="L35" i="2"/>
  <c r="H35" i="2"/>
  <c r="L34" i="2"/>
  <c r="H34" i="2"/>
  <c r="L33" i="2"/>
  <c r="H33" i="2"/>
  <c r="L32" i="2"/>
  <c r="H32" i="2"/>
  <c r="L31" i="2"/>
  <c r="H31" i="2"/>
  <c r="L30" i="2"/>
  <c r="H30" i="2"/>
  <c r="L29" i="2"/>
  <c r="H29" i="2"/>
  <c r="L28" i="2"/>
  <c r="H28" i="2"/>
  <c r="M27" i="2"/>
  <c r="J27" i="2"/>
  <c r="I27" i="2"/>
  <c r="F27" i="2"/>
  <c r="E27" i="2"/>
  <c r="D27" i="2"/>
  <c r="C27" i="2"/>
  <c r="L24" i="2"/>
  <c r="L23" i="2"/>
  <c r="H23" i="2"/>
  <c r="L21" i="2"/>
  <c r="H21" i="2"/>
  <c r="L20" i="2"/>
  <c r="H20" i="2"/>
  <c r="L19" i="2"/>
  <c r="H19" i="2"/>
  <c r="M18" i="2"/>
  <c r="J18" i="2"/>
  <c r="I18" i="2"/>
  <c r="F18" i="2"/>
  <c r="E18" i="2"/>
  <c r="D18" i="2"/>
  <c r="C18" i="2"/>
  <c r="L17" i="2"/>
  <c r="H17" i="2"/>
  <c r="L16" i="2"/>
  <c r="H16" i="2"/>
  <c r="L15" i="2"/>
  <c r="H15" i="2"/>
  <c r="M14" i="2"/>
  <c r="J14" i="2"/>
  <c r="I14" i="2"/>
  <c r="F14" i="2"/>
  <c r="H14" i="2" s="1"/>
  <c r="E14" i="2"/>
  <c r="D14" i="2"/>
  <c r="C14" i="2"/>
  <c r="I209" i="1"/>
  <c r="F209" i="1"/>
  <c r="I208" i="1"/>
  <c r="F208" i="1"/>
  <c r="I207" i="1"/>
  <c r="F207" i="1"/>
  <c r="I206" i="1"/>
  <c r="F206" i="1"/>
  <c r="L205" i="1"/>
  <c r="J205" i="1"/>
  <c r="H205" i="1"/>
  <c r="G205" i="1"/>
  <c r="E205" i="1"/>
  <c r="D205" i="1"/>
  <c r="C205" i="1"/>
  <c r="B205" i="1"/>
  <c r="I204" i="1"/>
  <c r="F204" i="1"/>
  <c r="I203" i="1"/>
  <c r="F203" i="1"/>
  <c r="I202" i="1"/>
  <c r="F202" i="1"/>
  <c r="L201" i="1"/>
  <c r="L200" i="1" s="1"/>
  <c r="J201" i="1"/>
  <c r="J200" i="1" s="1"/>
  <c r="H201" i="1"/>
  <c r="H200" i="1" s="1"/>
  <c r="H111" i="1" s="1"/>
  <c r="G201" i="1"/>
  <c r="G200" i="1" s="1"/>
  <c r="G111" i="1" s="1"/>
  <c r="E201" i="1"/>
  <c r="E200" i="1" s="1"/>
  <c r="E111" i="1" s="1"/>
  <c r="D201" i="1"/>
  <c r="D200" i="1" s="1"/>
  <c r="D111" i="1" s="1"/>
  <c r="C201" i="1"/>
  <c r="B201" i="1"/>
  <c r="B200" i="1" s="1"/>
  <c r="B111" i="1" s="1"/>
  <c r="L195" i="1"/>
  <c r="K195" i="1"/>
  <c r="H195" i="1"/>
  <c r="L194" i="1"/>
  <c r="K194" i="1"/>
  <c r="H194" i="1"/>
  <c r="L193" i="1"/>
  <c r="K193" i="1"/>
  <c r="H193" i="1"/>
  <c r="L192" i="1"/>
  <c r="K192" i="1"/>
  <c r="H192" i="1"/>
  <c r="J191" i="1"/>
  <c r="G191" i="1"/>
  <c r="E191" i="1"/>
  <c r="C191" i="1"/>
  <c r="L190" i="1"/>
  <c r="K190" i="1"/>
  <c r="H190" i="1"/>
  <c r="L189" i="1"/>
  <c r="K189" i="1"/>
  <c r="H189" i="1"/>
  <c r="L188" i="1"/>
  <c r="K188" i="1"/>
  <c r="H188" i="1"/>
  <c r="L187" i="1"/>
  <c r="K187" i="1"/>
  <c r="H187" i="1"/>
  <c r="L186" i="1"/>
  <c r="K186" i="1"/>
  <c r="H186" i="1"/>
  <c r="L185" i="1"/>
  <c r="K185" i="1"/>
  <c r="H185" i="1"/>
  <c r="L184" i="1"/>
  <c r="K184" i="1"/>
  <c r="H184" i="1"/>
  <c r="L183" i="1"/>
  <c r="K183" i="1"/>
  <c r="H183" i="1"/>
  <c r="J182" i="1"/>
  <c r="G182" i="1"/>
  <c r="E182" i="1"/>
  <c r="C182" i="1"/>
  <c r="L181" i="1"/>
  <c r="K181" i="1"/>
  <c r="H181" i="1"/>
  <c r="L180" i="1"/>
  <c r="K180" i="1"/>
  <c r="H180" i="1"/>
  <c r="L179" i="1"/>
  <c r="K179" i="1"/>
  <c r="H179" i="1"/>
  <c r="L178" i="1"/>
  <c r="K178" i="1"/>
  <c r="H178" i="1"/>
  <c r="J177" i="1"/>
  <c r="G177" i="1"/>
  <c r="E177" i="1"/>
  <c r="C177" i="1"/>
  <c r="L176" i="1"/>
  <c r="K176" i="1"/>
  <c r="H176" i="1"/>
  <c r="L175" i="1"/>
  <c r="K175" i="1"/>
  <c r="H175" i="1"/>
  <c r="J174" i="1"/>
  <c r="G174" i="1"/>
  <c r="E174" i="1"/>
  <c r="C174" i="1"/>
  <c r="L172" i="1"/>
  <c r="K172" i="1"/>
  <c r="H172" i="1"/>
  <c r="L171" i="1"/>
  <c r="K171" i="1"/>
  <c r="H171" i="1"/>
  <c r="L170" i="1"/>
  <c r="K170" i="1"/>
  <c r="H170" i="1"/>
  <c r="L169" i="1"/>
  <c r="K169" i="1"/>
  <c r="H169" i="1"/>
  <c r="J168" i="1"/>
  <c r="G168" i="1"/>
  <c r="E168" i="1"/>
  <c r="C168" i="1"/>
  <c r="L167" i="1"/>
  <c r="K167" i="1"/>
  <c r="H167" i="1"/>
  <c r="L166" i="1"/>
  <c r="K166" i="1"/>
  <c r="H166" i="1"/>
  <c r="L165" i="1"/>
  <c r="K165" i="1"/>
  <c r="H165" i="1"/>
  <c r="L164" i="1"/>
  <c r="K164" i="1"/>
  <c r="H164" i="1"/>
  <c r="L163" i="1"/>
  <c r="K163" i="1"/>
  <c r="H163" i="1"/>
  <c r="L162" i="1"/>
  <c r="K162" i="1"/>
  <c r="H162" i="1"/>
  <c r="L161" i="1"/>
  <c r="K161" i="1"/>
  <c r="H161" i="1"/>
  <c r="L160" i="1"/>
  <c r="K160" i="1"/>
  <c r="H160" i="1"/>
  <c r="J159" i="1"/>
  <c r="G159" i="1"/>
  <c r="E159" i="1"/>
  <c r="C159" i="1"/>
  <c r="L158" i="1"/>
  <c r="K158" i="1"/>
  <c r="H158" i="1"/>
  <c r="L157" i="1"/>
  <c r="K157" i="1"/>
  <c r="H157" i="1"/>
  <c r="L156" i="1"/>
  <c r="K156" i="1"/>
  <c r="H156" i="1"/>
  <c r="L155" i="1"/>
  <c r="K155" i="1"/>
  <c r="H155" i="1"/>
  <c r="L154" i="1"/>
  <c r="K154" i="1"/>
  <c r="H154" i="1"/>
  <c r="J153" i="1"/>
  <c r="G153" i="1"/>
  <c r="E153" i="1"/>
  <c r="C153" i="1"/>
  <c r="L152" i="1"/>
  <c r="K152" i="1"/>
  <c r="H152" i="1"/>
  <c r="L151" i="1"/>
  <c r="K151" i="1"/>
  <c r="H151" i="1"/>
  <c r="L150" i="1"/>
  <c r="K150" i="1"/>
  <c r="H150" i="1"/>
  <c r="L149" i="1"/>
  <c r="K149" i="1"/>
  <c r="H149" i="1"/>
  <c r="L148" i="1"/>
  <c r="K148" i="1"/>
  <c r="H148" i="1"/>
  <c r="L147" i="1"/>
  <c r="K147" i="1"/>
  <c r="H147" i="1"/>
  <c r="L146" i="1"/>
  <c r="K146" i="1"/>
  <c r="H146" i="1"/>
  <c r="L145" i="1"/>
  <c r="K145" i="1"/>
  <c r="H145" i="1"/>
  <c r="L144" i="1"/>
  <c r="K144" i="1"/>
  <c r="H144" i="1"/>
  <c r="J143" i="1"/>
  <c r="G143" i="1"/>
  <c r="E143" i="1"/>
  <c r="C143" i="1"/>
  <c r="L142" i="1"/>
  <c r="K142" i="1"/>
  <c r="H142" i="1"/>
  <c r="L141" i="1"/>
  <c r="K141" i="1"/>
  <c r="H141" i="1"/>
  <c r="L140" i="1"/>
  <c r="K140" i="1"/>
  <c r="H140" i="1"/>
  <c r="L139" i="1"/>
  <c r="K139" i="1"/>
  <c r="H139" i="1"/>
  <c r="J138" i="1"/>
  <c r="G138" i="1"/>
  <c r="E138" i="1"/>
  <c r="C138" i="1"/>
  <c r="L137" i="1"/>
  <c r="K137" i="1"/>
  <c r="H137" i="1"/>
  <c r="L136" i="1"/>
  <c r="K136" i="1"/>
  <c r="H136" i="1"/>
  <c r="L135" i="1"/>
  <c r="K135" i="1"/>
  <c r="H135" i="1"/>
  <c r="J134" i="1"/>
  <c r="G134" i="1"/>
  <c r="E134" i="1"/>
  <c r="C134" i="1"/>
  <c r="I119" i="1"/>
  <c r="F119" i="1"/>
  <c r="I118" i="1"/>
  <c r="F118" i="1"/>
  <c r="L117" i="1"/>
  <c r="J117" i="1"/>
  <c r="H117" i="1"/>
  <c r="G117" i="1"/>
  <c r="E117" i="1"/>
  <c r="D117" i="1"/>
  <c r="C117" i="1"/>
  <c r="B117" i="1"/>
  <c r="I116" i="1"/>
  <c r="F116" i="1"/>
  <c r="I115" i="1"/>
  <c r="F115" i="1"/>
  <c r="L114" i="1"/>
  <c r="L113" i="1" s="1"/>
  <c r="J114" i="1"/>
  <c r="J113" i="1" s="1"/>
  <c r="H114" i="1"/>
  <c r="G114" i="1"/>
  <c r="E114" i="1"/>
  <c r="D114" i="1"/>
  <c r="D113" i="1" s="1"/>
  <c r="C114" i="1"/>
  <c r="B114" i="1"/>
  <c r="E113" i="1"/>
  <c r="J111" i="1"/>
  <c r="I110" i="1"/>
  <c r="F110" i="1"/>
  <c r="I109" i="1"/>
  <c r="F109" i="1"/>
  <c r="I108" i="1"/>
  <c r="F108" i="1"/>
  <c r="I107" i="1"/>
  <c r="F107" i="1"/>
  <c r="H106" i="1"/>
  <c r="G106" i="1"/>
  <c r="E106" i="1"/>
  <c r="D106" i="1"/>
  <c r="C106" i="1"/>
  <c r="B106" i="1"/>
  <c r="I105" i="1"/>
  <c r="F105" i="1"/>
  <c r="I104" i="1"/>
  <c r="F104" i="1"/>
  <c r="L103" i="1"/>
  <c r="L100" i="1" s="1"/>
  <c r="L99" i="1" s="1"/>
  <c r="J103" i="1"/>
  <c r="J100" i="1" s="1"/>
  <c r="J99" i="1" s="1"/>
  <c r="H100" i="1"/>
  <c r="G103" i="1"/>
  <c r="G100" i="1" s="1"/>
  <c r="G99" i="1" s="1"/>
  <c r="E100" i="1"/>
  <c r="D100" i="1"/>
  <c r="B103" i="1"/>
  <c r="B100" i="1" s="1"/>
  <c r="I102" i="1"/>
  <c r="F102" i="1"/>
  <c r="I101" i="1"/>
  <c r="F101" i="1"/>
  <c r="J90" i="1"/>
  <c r="D90" i="1"/>
  <c r="B15" i="4" s="1"/>
  <c r="B90" i="1"/>
  <c r="L86" i="1"/>
  <c r="K86" i="1"/>
  <c r="H86" i="1"/>
  <c r="L85" i="1"/>
  <c r="K85" i="1"/>
  <c r="H85" i="1"/>
  <c r="J84" i="1"/>
  <c r="G84" i="1"/>
  <c r="E84" i="1"/>
  <c r="C84" i="1"/>
  <c r="L83" i="1"/>
  <c r="K83" i="1"/>
  <c r="H83" i="1"/>
  <c r="L82" i="1"/>
  <c r="K82" i="1"/>
  <c r="H82" i="1"/>
  <c r="J81" i="1"/>
  <c r="G81" i="1"/>
  <c r="E81" i="1"/>
  <c r="C81" i="1"/>
  <c r="L77" i="1"/>
  <c r="K77" i="1"/>
  <c r="H77" i="1"/>
  <c r="L76" i="1"/>
  <c r="K76" i="1"/>
  <c r="H76" i="1"/>
  <c r="L75" i="1"/>
  <c r="K75" i="1"/>
  <c r="H75" i="1"/>
  <c r="L74" i="1"/>
  <c r="K74" i="1"/>
  <c r="H74" i="1"/>
  <c r="L73" i="1"/>
  <c r="K73" i="1"/>
  <c r="H73" i="1"/>
  <c r="J72" i="1"/>
  <c r="G72" i="1"/>
  <c r="E72" i="1"/>
  <c r="C72" i="1"/>
  <c r="L71" i="1"/>
  <c r="K71" i="1"/>
  <c r="H71" i="1"/>
  <c r="L70" i="1"/>
  <c r="K70" i="1"/>
  <c r="H70" i="1"/>
  <c r="L69" i="1"/>
  <c r="K69" i="1"/>
  <c r="H69" i="1"/>
  <c r="L68" i="1"/>
  <c r="K68" i="1"/>
  <c r="H68" i="1"/>
  <c r="L67" i="1"/>
  <c r="K67" i="1"/>
  <c r="H67" i="1"/>
  <c r="L66" i="1"/>
  <c r="K66" i="1"/>
  <c r="H66" i="1"/>
  <c r="L65" i="1"/>
  <c r="K65" i="1"/>
  <c r="H65" i="1"/>
  <c r="L64" i="1"/>
  <c r="K64" i="1"/>
  <c r="H64" i="1"/>
  <c r="J63" i="1"/>
  <c r="G63" i="1"/>
  <c r="E63" i="1"/>
  <c r="C63" i="1"/>
  <c r="L62" i="1"/>
  <c r="K62" i="1"/>
  <c r="H62" i="1"/>
  <c r="L61" i="1"/>
  <c r="K61" i="1"/>
  <c r="H61" i="1"/>
  <c r="L60" i="1"/>
  <c r="K60" i="1"/>
  <c r="H60" i="1"/>
  <c r="L59" i="1"/>
  <c r="K59" i="1"/>
  <c r="H59" i="1"/>
  <c r="J58" i="1"/>
  <c r="G58" i="1"/>
  <c r="E58" i="1"/>
  <c r="C58" i="1"/>
  <c r="L57" i="1"/>
  <c r="K57" i="1"/>
  <c r="H57" i="1"/>
  <c r="L56" i="1"/>
  <c r="K56" i="1"/>
  <c r="H56" i="1"/>
  <c r="J55" i="1"/>
  <c r="G55" i="1"/>
  <c r="E55" i="1"/>
  <c r="C55" i="1"/>
  <c r="L53" i="1"/>
  <c r="K53" i="1"/>
  <c r="L52" i="1"/>
  <c r="K52" i="1"/>
  <c r="H52" i="1"/>
  <c r="L51" i="1"/>
  <c r="K51" i="1"/>
  <c r="H51" i="1"/>
  <c r="L50" i="1"/>
  <c r="K50" i="1"/>
  <c r="H50" i="1"/>
  <c r="L49" i="1"/>
  <c r="K49" i="1"/>
  <c r="H49" i="1"/>
  <c r="J48" i="1"/>
  <c r="G48" i="1"/>
  <c r="E48" i="1"/>
  <c r="C48" i="1"/>
  <c r="L47" i="1"/>
  <c r="K47" i="1"/>
  <c r="H47" i="1"/>
  <c r="L46" i="1"/>
  <c r="K46" i="1"/>
  <c r="H46" i="1"/>
  <c r="L45" i="1"/>
  <c r="K45" i="1"/>
  <c r="H45" i="1"/>
  <c r="L44" i="1"/>
  <c r="K44" i="1"/>
  <c r="H44" i="1"/>
  <c r="L43" i="1"/>
  <c r="K43" i="1"/>
  <c r="H43" i="1"/>
  <c r="L42" i="1"/>
  <c r="K42" i="1"/>
  <c r="H42" i="1"/>
  <c r="L41" i="1"/>
  <c r="K41" i="1"/>
  <c r="H41" i="1"/>
  <c r="L40" i="1"/>
  <c r="K40" i="1"/>
  <c r="H40" i="1"/>
  <c r="J39" i="1"/>
  <c r="G39" i="1"/>
  <c r="E39" i="1"/>
  <c r="C39" i="1"/>
  <c r="L38" i="1"/>
  <c r="K38" i="1"/>
  <c r="H38" i="1"/>
  <c r="L37" i="1"/>
  <c r="K37" i="1"/>
  <c r="H37" i="1"/>
  <c r="L36" i="1"/>
  <c r="K36" i="1"/>
  <c r="H36" i="1"/>
  <c r="L35" i="1"/>
  <c r="K35" i="1"/>
  <c r="H35" i="1"/>
  <c r="C34" i="1"/>
  <c r="L33" i="1"/>
  <c r="K33" i="1"/>
  <c r="H33" i="1"/>
  <c r="K32" i="1"/>
  <c r="H32" i="1"/>
  <c r="L26" i="1"/>
  <c r="K26" i="1"/>
  <c r="H25" i="1"/>
  <c r="L24" i="1"/>
  <c r="K24" i="1"/>
  <c r="H24" i="1"/>
  <c r="C23" i="1"/>
  <c r="L22" i="1"/>
  <c r="K22" i="1"/>
  <c r="H22" i="1"/>
  <c r="L21" i="1"/>
  <c r="K21" i="1"/>
  <c r="H21" i="1"/>
  <c r="L20" i="1"/>
  <c r="K20" i="1"/>
  <c r="H20" i="1"/>
  <c r="J19" i="1"/>
  <c r="G19" i="1"/>
  <c r="E19" i="1"/>
  <c r="C19" i="1"/>
  <c r="L18" i="1"/>
  <c r="K18" i="1"/>
  <c r="H18" i="1"/>
  <c r="L17" i="1"/>
  <c r="K17" i="1"/>
  <c r="H17" i="1"/>
  <c r="L16" i="1"/>
  <c r="K16" i="1"/>
  <c r="H16" i="1"/>
  <c r="J15" i="1"/>
  <c r="G15" i="1"/>
  <c r="E15" i="1"/>
  <c r="C15" i="1"/>
  <c r="H143" i="1" l="1"/>
  <c r="G14" i="1"/>
  <c r="G13" i="1" s="1"/>
  <c r="J13" i="1"/>
  <c r="K159" i="1"/>
  <c r="L191" i="1"/>
  <c r="L39" i="1"/>
  <c r="L58" i="1"/>
  <c r="L174" i="1"/>
  <c r="K191" i="1"/>
  <c r="F117" i="1"/>
  <c r="J80" i="1"/>
  <c r="L84" i="1"/>
  <c r="K174" i="1"/>
  <c r="H159" i="1"/>
  <c r="J173" i="1"/>
  <c r="H72" i="1"/>
  <c r="H153" i="1"/>
  <c r="H191" i="1"/>
  <c r="K72" i="1"/>
  <c r="J112" i="1"/>
  <c r="J120" i="1" s="1"/>
  <c r="B22" i="4" s="1"/>
  <c r="B113" i="1"/>
  <c r="K143" i="1"/>
  <c r="L153" i="1"/>
  <c r="L182" i="1"/>
  <c r="L81" i="1"/>
  <c r="L143" i="1"/>
  <c r="L159" i="1"/>
  <c r="L111" i="1"/>
  <c r="L15" i="1"/>
  <c r="K19" i="1"/>
  <c r="L19" i="1"/>
  <c r="L112" i="1"/>
  <c r="L120" i="1" s="1"/>
  <c r="K122" i="1" s="1"/>
  <c r="L55" i="1"/>
  <c r="H39" i="1"/>
  <c r="H55" i="1"/>
  <c r="H58" i="1"/>
  <c r="K58" i="1"/>
  <c r="K63" i="1"/>
  <c r="E54" i="1"/>
  <c r="K39" i="1"/>
  <c r="I13" i="2"/>
  <c r="L108" i="2"/>
  <c r="H220" i="2"/>
  <c r="H255" i="2"/>
  <c r="H198" i="2"/>
  <c r="L340" i="2"/>
  <c r="H158" i="2"/>
  <c r="H131" i="2"/>
  <c r="H18" i="2"/>
  <c r="H104" i="2"/>
  <c r="H108" i="2"/>
  <c r="L60" i="2"/>
  <c r="H45" i="2"/>
  <c r="L134" i="2"/>
  <c r="L148" i="2"/>
  <c r="H40" i="2"/>
  <c r="K48" i="1"/>
  <c r="H34" i="1"/>
  <c r="H94" i="2"/>
  <c r="H141" i="2"/>
  <c r="H241" i="2"/>
  <c r="H54" i="2"/>
  <c r="H74" i="2"/>
  <c r="H279" i="2"/>
  <c r="L306" i="2"/>
  <c r="L90" i="2"/>
  <c r="L104" i="2"/>
  <c r="L225" i="2"/>
  <c r="H80" i="2"/>
  <c r="L48" i="1"/>
  <c r="H23" i="1"/>
  <c r="C61" i="4"/>
  <c r="H113" i="1"/>
  <c r="C133" i="1"/>
  <c r="C173" i="1"/>
  <c r="L14" i="2"/>
  <c r="L40" i="2"/>
  <c r="L45" i="2"/>
  <c r="L50" i="2"/>
  <c r="L66" i="2"/>
  <c r="H134" i="2"/>
  <c r="H265" i="2"/>
  <c r="H345" i="2"/>
  <c r="C54" i="1"/>
  <c r="G112" i="1"/>
  <c r="H202" i="2"/>
  <c r="K15" i="1"/>
  <c r="K23" i="1"/>
  <c r="H81" i="1"/>
  <c r="H99" i="1"/>
  <c r="H112" i="1" s="1"/>
  <c r="F114" i="1"/>
  <c r="H134" i="1"/>
  <c r="H182" i="1"/>
  <c r="H90" i="2"/>
  <c r="L323" i="2"/>
  <c r="D61" i="4"/>
  <c r="J54" i="1"/>
  <c r="K81" i="1"/>
  <c r="C80" i="1"/>
  <c r="H168" i="1"/>
  <c r="L152" i="2"/>
  <c r="L229" i="2"/>
  <c r="L249" i="2"/>
  <c r="H316" i="2"/>
  <c r="J133" i="1"/>
  <c r="E80" i="1"/>
  <c r="E14" i="1"/>
  <c r="E13" i="1" s="1"/>
  <c r="L63" i="1"/>
  <c r="G80" i="1"/>
  <c r="B99" i="1"/>
  <c r="B112" i="1" s="1"/>
  <c r="H174" i="1"/>
  <c r="L158" i="2"/>
  <c r="L202" i="2"/>
  <c r="L235" i="2"/>
  <c r="L255" i="2"/>
  <c r="L287" i="2"/>
  <c r="H306" i="2"/>
  <c r="L99" i="2"/>
  <c r="L333" i="2"/>
  <c r="C14" i="1"/>
  <c r="C13" i="1" s="1"/>
  <c r="H19" i="1"/>
  <c r="K34" i="1"/>
  <c r="H63" i="1"/>
  <c r="K84" i="1"/>
  <c r="D99" i="1"/>
  <c r="D112" i="1" s="1"/>
  <c r="D120" i="1" s="1"/>
  <c r="D122" i="1" s="1"/>
  <c r="G113" i="1"/>
  <c r="G133" i="1"/>
  <c r="H138" i="1"/>
  <c r="C13" i="2"/>
  <c r="H99" i="2"/>
  <c r="H152" i="2"/>
  <c r="H194" i="2"/>
  <c r="H229" i="2"/>
  <c r="L241" i="2"/>
  <c r="H249" i="2"/>
  <c r="H309" i="2"/>
  <c r="H333" i="2"/>
  <c r="L138" i="1"/>
  <c r="K138" i="1"/>
  <c r="L177" i="1"/>
  <c r="K177" i="1"/>
  <c r="E173" i="1"/>
  <c r="L34" i="1"/>
  <c r="K168" i="1"/>
  <c r="K25" i="1"/>
  <c r="K55" i="1"/>
  <c r="L23" i="1"/>
  <c r="H84" i="1"/>
  <c r="E99" i="1"/>
  <c r="E112" i="1" s="1"/>
  <c r="E120" i="1" s="1"/>
  <c r="I117" i="1"/>
  <c r="K182" i="1"/>
  <c r="I205" i="1"/>
  <c r="F205" i="1"/>
  <c r="D13" i="2"/>
  <c r="F13" i="2"/>
  <c r="M13" i="2"/>
  <c r="L94" i="2"/>
  <c r="L190" i="2"/>
  <c r="D189" i="2"/>
  <c r="H190" i="2"/>
  <c r="L265" i="2"/>
  <c r="G54" i="1"/>
  <c r="H16" i="3"/>
  <c r="L26" i="3"/>
  <c r="M26" i="3" s="1"/>
  <c r="L72" i="1"/>
  <c r="L168" i="1"/>
  <c r="L18" i="2"/>
  <c r="L112" i="2"/>
  <c r="H112" i="2"/>
  <c r="E189" i="2"/>
  <c r="E180" i="2" s="1"/>
  <c r="H287" i="2"/>
  <c r="L215" i="2"/>
  <c r="H215" i="2"/>
  <c r="L134" i="1"/>
  <c r="K134" i="1"/>
  <c r="H177" i="1"/>
  <c r="H48" i="1"/>
  <c r="H15" i="1"/>
  <c r="I201" i="1"/>
  <c r="C200" i="1"/>
  <c r="F201" i="1"/>
  <c r="J13" i="2"/>
  <c r="E13" i="2"/>
  <c r="L54" i="2"/>
  <c r="H27" i="2"/>
  <c r="L27" i="2"/>
  <c r="L299" i="2"/>
  <c r="H299" i="2"/>
  <c r="F103" i="1"/>
  <c r="C100" i="1"/>
  <c r="C99" i="1" s="1"/>
  <c r="I103" i="1"/>
  <c r="I106" i="1"/>
  <c r="F106" i="1"/>
  <c r="I114" i="1"/>
  <c r="C113" i="1"/>
  <c r="E133" i="1"/>
  <c r="K153" i="1"/>
  <c r="L74" i="2"/>
  <c r="H124" i="2"/>
  <c r="L131" i="2"/>
  <c r="C189" i="2"/>
  <c r="C180" i="2" s="1"/>
  <c r="H283" i="2"/>
  <c r="F16" i="3"/>
  <c r="B53" i="4"/>
  <c r="B49" i="4" s="1"/>
  <c r="H60" i="2"/>
  <c r="L274" i="2"/>
  <c r="L279" i="2"/>
  <c r="H294" i="2"/>
  <c r="L294" i="2"/>
  <c r="H170" i="2"/>
  <c r="H274" i="2"/>
  <c r="H327" i="2"/>
  <c r="G173" i="1"/>
  <c r="L80" i="2"/>
  <c r="L124" i="2"/>
  <c r="M189" i="2"/>
  <c r="M180" i="2" s="1"/>
  <c r="L198" i="2"/>
  <c r="H235" i="2"/>
  <c r="H148" i="2"/>
  <c r="L170" i="2"/>
  <c r="H225" i="2"/>
  <c r="L316" i="2"/>
  <c r="H340" i="2"/>
  <c r="L345" i="2"/>
  <c r="I189" i="2"/>
  <c r="I180" i="2" s="1"/>
  <c r="J189" i="2"/>
  <c r="F189" i="2"/>
  <c r="H269" i="2"/>
  <c r="H119" i="2"/>
  <c r="H165" i="2"/>
  <c r="L220" i="2"/>
  <c r="L119" i="2"/>
  <c r="L165" i="2"/>
  <c r="L194" i="2"/>
  <c r="L269" i="2"/>
  <c r="L309" i="2"/>
  <c r="H54" i="1" l="1"/>
  <c r="L173" i="1"/>
  <c r="J132" i="1"/>
  <c r="L80" i="1"/>
  <c r="H80" i="1"/>
  <c r="K54" i="1"/>
  <c r="H173" i="1"/>
  <c r="G132" i="1"/>
  <c r="G78" i="1" s="1"/>
  <c r="B120" i="1"/>
  <c r="B17" i="4" s="1"/>
  <c r="C132" i="1"/>
  <c r="C78" i="1" s="1"/>
  <c r="C79" i="1" s="1"/>
  <c r="C87" i="1" s="1"/>
  <c r="L54" i="1"/>
  <c r="H13" i="2"/>
  <c r="C181" i="2"/>
  <c r="H14" i="1"/>
  <c r="I181" i="2"/>
  <c r="K14" i="1"/>
  <c r="H120" i="1"/>
  <c r="B21" i="4" s="1"/>
  <c r="L14" i="1"/>
  <c r="K80" i="1"/>
  <c r="G120" i="1"/>
  <c r="G122" i="1" s="1"/>
  <c r="I113" i="1"/>
  <c r="F113" i="1"/>
  <c r="I200" i="1"/>
  <c r="C111" i="1"/>
  <c r="F200" i="1"/>
  <c r="H30" i="3"/>
  <c r="B59" i="4" s="1"/>
  <c r="B55" i="4" s="1"/>
  <c r="B61" i="4" s="1"/>
  <c r="L16" i="3"/>
  <c r="L30" i="3" s="1"/>
  <c r="E59" i="4" s="1"/>
  <c r="E55" i="4" s="1"/>
  <c r="B20" i="4"/>
  <c r="M181" i="2"/>
  <c r="J180" i="2"/>
  <c r="J181" i="2" s="1"/>
  <c r="E181" i="2"/>
  <c r="L13" i="2"/>
  <c r="K173" i="1"/>
  <c r="L133" i="1"/>
  <c r="E132" i="1"/>
  <c r="F100" i="1"/>
  <c r="I100" i="1"/>
  <c r="H133" i="1"/>
  <c r="F180" i="2"/>
  <c r="F30" i="3"/>
  <c r="E53" i="4" s="1"/>
  <c r="E49" i="4" s="1"/>
  <c r="J78" i="1"/>
  <c r="K133" i="1"/>
  <c r="L189" i="2"/>
  <c r="H189" i="2"/>
  <c r="D180" i="2"/>
  <c r="D181" i="2" s="1"/>
  <c r="B11" i="4" l="1"/>
  <c r="C89" i="1"/>
  <c r="J79" i="1"/>
  <c r="J87" i="1" s="1"/>
  <c r="I88" i="1" s="1"/>
  <c r="B122" i="1"/>
  <c r="K14" i="2"/>
  <c r="K15" i="2"/>
  <c r="K16" i="2"/>
  <c r="K20" i="2"/>
  <c r="K24" i="2"/>
  <c r="K28" i="2"/>
  <c r="K32" i="2"/>
  <c r="K36" i="2"/>
  <c r="K40" i="2"/>
  <c r="K44" i="2"/>
  <c r="K48" i="2"/>
  <c r="K52" i="2"/>
  <c r="K56" i="2"/>
  <c r="K60" i="2"/>
  <c r="K64" i="2"/>
  <c r="K68" i="2"/>
  <c r="K72" i="2"/>
  <c r="K76" i="2"/>
  <c r="K80" i="2"/>
  <c r="K84" i="2"/>
  <c r="K88" i="2"/>
  <c r="K92" i="2"/>
  <c r="K96" i="2"/>
  <c r="K100" i="2"/>
  <c r="K104" i="2"/>
  <c r="K108" i="2"/>
  <c r="K112" i="2"/>
  <c r="K116" i="2"/>
  <c r="K120" i="2"/>
  <c r="K124" i="2"/>
  <c r="K128" i="2"/>
  <c r="K132" i="2"/>
  <c r="K136" i="2"/>
  <c r="K140" i="2"/>
  <c r="K144" i="2"/>
  <c r="K148" i="2"/>
  <c r="K152" i="2"/>
  <c r="K156" i="2"/>
  <c r="K160" i="2"/>
  <c r="K164" i="2"/>
  <c r="K168" i="2"/>
  <c r="K172" i="2"/>
  <c r="K176" i="2"/>
  <c r="K180" i="2"/>
  <c r="K21" i="2"/>
  <c r="K25" i="2"/>
  <c r="K29" i="2"/>
  <c r="K33" i="2"/>
  <c r="K37" i="2"/>
  <c r="K41" i="2"/>
  <c r="K45" i="2"/>
  <c r="K49" i="2"/>
  <c r="K53" i="2"/>
  <c r="K57" i="2"/>
  <c r="K61" i="2"/>
  <c r="K65" i="2"/>
  <c r="K69" i="2"/>
  <c r="K73" i="2"/>
  <c r="K77" i="2"/>
  <c r="K81" i="2"/>
  <c r="K85" i="2"/>
  <c r="K89" i="2"/>
  <c r="K93" i="2"/>
  <c r="K97" i="2"/>
  <c r="K101" i="2"/>
  <c r="K105" i="2"/>
  <c r="K109" i="2"/>
  <c r="K113" i="2"/>
  <c r="K117" i="2"/>
  <c r="K121" i="2"/>
  <c r="K125" i="2"/>
  <c r="K129" i="2"/>
  <c r="K133" i="2"/>
  <c r="K137" i="2"/>
  <c r="K141" i="2"/>
  <c r="K145" i="2"/>
  <c r="K149" i="2"/>
  <c r="K153" i="2"/>
  <c r="K157" i="2"/>
  <c r="K161" i="2"/>
  <c r="K165" i="2"/>
  <c r="K169" i="2"/>
  <c r="K173" i="2"/>
  <c r="K177" i="2"/>
  <c r="K18" i="2"/>
  <c r="K22" i="2"/>
  <c r="K17" i="2"/>
  <c r="K19" i="2"/>
  <c r="K30" i="2"/>
  <c r="K38" i="2"/>
  <c r="K46" i="2"/>
  <c r="K54" i="2"/>
  <c r="K62" i="2"/>
  <c r="K70" i="2"/>
  <c r="K78" i="2"/>
  <c r="K86" i="2"/>
  <c r="K94" i="2"/>
  <c r="K102" i="2"/>
  <c r="K110" i="2"/>
  <c r="K118" i="2"/>
  <c r="K126" i="2"/>
  <c r="K134" i="2"/>
  <c r="K142" i="2"/>
  <c r="K150" i="2"/>
  <c r="K158" i="2"/>
  <c r="K166" i="2"/>
  <c r="K174" i="2"/>
  <c r="K135" i="2"/>
  <c r="K151" i="2"/>
  <c r="K167" i="2"/>
  <c r="K162" i="2"/>
  <c r="K23" i="2"/>
  <c r="K31" i="2"/>
  <c r="K39" i="2"/>
  <c r="K47" i="2"/>
  <c r="K55" i="2"/>
  <c r="K63" i="2"/>
  <c r="K71" i="2"/>
  <c r="K79" i="2"/>
  <c r="K87" i="2"/>
  <c r="K95" i="2"/>
  <c r="K103" i="2"/>
  <c r="K111" i="2"/>
  <c r="K119" i="2"/>
  <c r="K127" i="2"/>
  <c r="K143" i="2"/>
  <c r="K159" i="2"/>
  <c r="K175" i="2"/>
  <c r="K26" i="2"/>
  <c r="K34" i="2"/>
  <c r="K42" i="2"/>
  <c r="K50" i="2"/>
  <c r="K58" i="2"/>
  <c r="K66" i="2"/>
  <c r="K74" i="2"/>
  <c r="K82" i="2"/>
  <c r="K90" i="2"/>
  <c r="K98" i="2"/>
  <c r="K106" i="2"/>
  <c r="K114" i="2"/>
  <c r="K122" i="2"/>
  <c r="K130" i="2"/>
  <c r="K138" i="2"/>
  <c r="K146" i="2"/>
  <c r="K154" i="2"/>
  <c r="K178" i="2"/>
  <c r="K27" i="2"/>
  <c r="K35" i="2"/>
  <c r="K43" i="2"/>
  <c r="K51" i="2"/>
  <c r="K59" i="2"/>
  <c r="K67" i="2"/>
  <c r="K75" i="2"/>
  <c r="K83" i="2"/>
  <c r="K91" i="2"/>
  <c r="K99" i="2"/>
  <c r="K107" i="2"/>
  <c r="K115" i="2"/>
  <c r="K123" i="2"/>
  <c r="K131" i="2"/>
  <c r="K139" i="2"/>
  <c r="K147" i="2"/>
  <c r="K155" i="2"/>
  <c r="K163" i="2"/>
  <c r="K171" i="2"/>
  <c r="K179" i="2"/>
  <c r="K170" i="2"/>
  <c r="K13" i="2"/>
  <c r="K13" i="1"/>
  <c r="L13" i="1"/>
  <c r="H13" i="1"/>
  <c r="E61" i="4"/>
  <c r="L132" i="1"/>
  <c r="E78" i="1"/>
  <c r="K78" i="1" s="1"/>
  <c r="H132" i="1"/>
  <c r="B26" i="4"/>
  <c r="K339" i="2"/>
  <c r="K337" i="2"/>
  <c r="K335" i="2"/>
  <c r="K314" i="2"/>
  <c r="K312" i="2"/>
  <c r="K310" i="2"/>
  <c r="K293" i="2"/>
  <c r="K291" i="2"/>
  <c r="K289" i="2"/>
  <c r="K272" i="2"/>
  <c r="K270" i="2"/>
  <c r="K247" i="2"/>
  <c r="K245" i="2"/>
  <c r="K243" i="2"/>
  <c r="K224" i="2"/>
  <c r="K222" i="2"/>
  <c r="K197" i="2"/>
  <c r="K195" i="2"/>
  <c r="K343" i="2"/>
  <c r="K341" i="2"/>
  <c r="K322" i="2"/>
  <c r="K320" i="2"/>
  <c r="K318" i="2"/>
  <c r="K297" i="2"/>
  <c r="K295" i="2"/>
  <c r="K278" i="2"/>
  <c r="K276" i="2"/>
  <c r="K253" i="2"/>
  <c r="K251" i="2"/>
  <c r="K228" i="2"/>
  <c r="K226" i="2"/>
  <c r="K201" i="2"/>
  <c r="K199" i="2"/>
  <c r="K338" i="2"/>
  <c r="K336" i="2"/>
  <c r="K334" i="2"/>
  <c r="K315" i="2"/>
  <c r="K313" i="2"/>
  <c r="K311" i="2"/>
  <c r="K292" i="2"/>
  <c r="K290" i="2"/>
  <c r="K288" i="2"/>
  <c r="K273" i="2"/>
  <c r="K271" i="2"/>
  <c r="K248" i="2"/>
  <c r="K246" i="2"/>
  <c r="K244" i="2"/>
  <c r="K242" i="2"/>
  <c r="K223" i="2"/>
  <c r="K221" i="2"/>
  <c r="K196" i="2"/>
  <c r="K349" i="2"/>
  <c r="K330" i="2"/>
  <c r="K300" i="2"/>
  <c r="K286" i="2"/>
  <c r="K261" i="2"/>
  <c r="K212" i="2"/>
  <c r="K204" i="2"/>
  <c r="K354" i="2"/>
  <c r="K346" i="2"/>
  <c r="K332" i="2"/>
  <c r="K317" i="2"/>
  <c r="K308" i="2"/>
  <c r="K305" i="2"/>
  <c r="K258" i="2"/>
  <c r="K237" i="2"/>
  <c r="K234" i="2"/>
  <c r="K229" i="2"/>
  <c r="K209" i="2"/>
  <c r="K192" i="2"/>
  <c r="K351" i="2"/>
  <c r="K324" i="2"/>
  <c r="K319" i="2"/>
  <c r="K302" i="2"/>
  <c r="K280" i="2"/>
  <c r="K275" i="2"/>
  <c r="K263" i="2"/>
  <c r="K239" i="2"/>
  <c r="K231" i="2"/>
  <c r="K217" i="2"/>
  <c r="K214" i="2"/>
  <c r="K206" i="2"/>
  <c r="K353" i="2"/>
  <c r="K329" i="2"/>
  <c r="K326" i="2"/>
  <c r="K307" i="2"/>
  <c r="K304" i="2"/>
  <c r="K299" i="2"/>
  <c r="K285" i="2"/>
  <c r="K282" i="2"/>
  <c r="K268" i="2"/>
  <c r="K257" i="2"/>
  <c r="K252" i="2"/>
  <c r="K236" i="2"/>
  <c r="K233" i="2"/>
  <c r="K208" i="2"/>
  <c r="K200" i="2"/>
  <c r="K284" i="2"/>
  <c r="K267" i="2"/>
  <c r="K260" i="2"/>
  <c r="K240" i="2"/>
  <c r="K211" i="2"/>
  <c r="K202" i="2"/>
  <c r="K193" i="2"/>
  <c r="K350" i="2"/>
  <c r="K347" i="2"/>
  <c r="K325" i="2"/>
  <c r="K321" i="2"/>
  <c r="K298" i="2"/>
  <c r="K340" i="2"/>
  <c r="K256" i="2"/>
  <c r="K250" i="2"/>
  <c r="K232" i="2"/>
  <c r="K218" i="2"/>
  <c r="K207" i="2"/>
  <c r="K342" i="2"/>
  <c r="K328" i="2"/>
  <c r="K301" i="2"/>
  <c r="K266" i="2"/>
  <c r="K262" i="2"/>
  <c r="K259" i="2"/>
  <c r="K213" i="2"/>
  <c r="K210" i="2"/>
  <c r="K281" i="2"/>
  <c r="K216" i="2"/>
  <c r="K345" i="2"/>
  <c r="K344" i="2"/>
  <c r="K296" i="2"/>
  <c r="K230" i="2"/>
  <c r="K348" i="2"/>
  <c r="K323" i="2"/>
  <c r="K277" i="2"/>
  <c r="K303" i="2"/>
  <c r="K225" i="2"/>
  <c r="K219" i="2"/>
  <c r="K203" i="2"/>
  <c r="K352" i="2"/>
  <c r="K255" i="2"/>
  <c r="K238" i="2"/>
  <c r="K264" i="2"/>
  <c r="K316" i="2"/>
  <c r="K249" i="2"/>
  <c r="K227" i="2"/>
  <c r="K205" i="2"/>
  <c r="K191" i="2"/>
  <c r="K279" i="2"/>
  <c r="K331" i="2"/>
  <c r="K254" i="2"/>
  <c r="K265" i="2"/>
  <c r="K220" i="2"/>
  <c r="K215" i="2"/>
  <c r="K190" i="2"/>
  <c r="K283" i="2"/>
  <c r="K241" i="2"/>
  <c r="K194" i="2"/>
  <c r="K269" i="2"/>
  <c r="K235" i="2"/>
  <c r="K309" i="2"/>
  <c r="K287" i="2"/>
  <c r="K274" i="2"/>
  <c r="K294" i="2"/>
  <c r="K198" i="2"/>
  <c r="K306" i="2"/>
  <c r="K327" i="2"/>
  <c r="K333" i="2"/>
  <c r="F181" i="2"/>
  <c r="G22" i="2" s="1"/>
  <c r="F111" i="1"/>
  <c r="I111" i="1"/>
  <c r="G79" i="1"/>
  <c r="K132" i="1"/>
  <c r="F99" i="1"/>
  <c r="C112" i="1"/>
  <c r="I99" i="1"/>
  <c r="K189" i="2"/>
  <c r="H180" i="2"/>
  <c r="H181" i="2" s="1"/>
  <c r="L180" i="2"/>
  <c r="L181" i="2" s="1"/>
  <c r="M16" i="3"/>
  <c r="M30" i="3" s="1"/>
  <c r="H78" i="1" l="1"/>
  <c r="E79" i="1"/>
  <c r="E87" i="1" s="1"/>
  <c r="G180" i="2"/>
  <c r="G26" i="2"/>
  <c r="G25" i="2"/>
  <c r="F112" i="1"/>
  <c r="C120" i="1"/>
  <c r="I112" i="1"/>
  <c r="L78" i="1"/>
  <c r="H79" i="1"/>
  <c r="B13" i="4"/>
  <c r="J121" i="1"/>
  <c r="J122" i="1" s="1"/>
  <c r="H121" i="1"/>
  <c r="E121" i="1"/>
  <c r="E122" i="1" s="1"/>
  <c r="B14" i="4"/>
  <c r="G354" i="2"/>
  <c r="G352" i="2"/>
  <c r="G350" i="2"/>
  <c r="G348" i="2"/>
  <c r="G346" i="2"/>
  <c r="G325" i="2"/>
  <c r="G304" i="2"/>
  <c r="G302" i="2"/>
  <c r="G300" i="2"/>
  <c r="G281" i="2"/>
  <c r="G264" i="2"/>
  <c r="G262" i="2"/>
  <c r="G260" i="2"/>
  <c r="G258" i="2"/>
  <c r="G256" i="2"/>
  <c r="G233" i="2"/>
  <c r="G231" i="2"/>
  <c r="G214" i="2"/>
  <c r="G212" i="2"/>
  <c r="G210" i="2"/>
  <c r="G208" i="2"/>
  <c r="G206" i="2"/>
  <c r="G204" i="2"/>
  <c r="G156" i="2"/>
  <c r="G154" i="2"/>
  <c r="G133" i="2"/>
  <c r="G110" i="2"/>
  <c r="B25" i="4"/>
  <c r="G331" i="2"/>
  <c r="G329" i="2"/>
  <c r="G308" i="2"/>
  <c r="G285" i="2"/>
  <c r="G268" i="2"/>
  <c r="G266" i="2"/>
  <c r="G239" i="2"/>
  <c r="G237" i="2"/>
  <c r="G218" i="2"/>
  <c r="G216" i="2"/>
  <c r="G193" i="2"/>
  <c r="G191" i="2"/>
  <c r="G164" i="2"/>
  <c r="G162" i="2"/>
  <c r="G160" i="2"/>
  <c r="G139" i="2"/>
  <c r="G137" i="2"/>
  <c r="G135" i="2"/>
  <c r="G118" i="2"/>
  <c r="G116" i="2"/>
  <c r="G114" i="2"/>
  <c r="G353" i="2"/>
  <c r="G351" i="2"/>
  <c r="G349" i="2"/>
  <c r="G347" i="2"/>
  <c r="G326" i="2"/>
  <c r="G324" i="2"/>
  <c r="G305" i="2"/>
  <c r="G303" i="2"/>
  <c r="G301" i="2"/>
  <c r="G282" i="2"/>
  <c r="G280" i="2"/>
  <c r="G263" i="2"/>
  <c r="G261" i="2"/>
  <c r="G259" i="2"/>
  <c r="G257" i="2"/>
  <c r="G234" i="2"/>
  <c r="G232" i="2"/>
  <c r="G230" i="2"/>
  <c r="G213" i="2"/>
  <c r="G211" i="2"/>
  <c r="G209" i="2"/>
  <c r="G207" i="2"/>
  <c r="G205" i="2"/>
  <c r="G203" i="2"/>
  <c r="G157" i="2"/>
  <c r="G155" i="2"/>
  <c r="G153" i="2"/>
  <c r="G132" i="2"/>
  <c r="G111" i="2"/>
  <c r="G109" i="2"/>
  <c r="G342" i="2"/>
  <c r="G339" i="2"/>
  <c r="G320" i="2"/>
  <c r="G315" i="2"/>
  <c r="G299" i="2"/>
  <c r="G298" i="2"/>
  <c r="G290" i="2"/>
  <c r="G276" i="2"/>
  <c r="G246" i="2"/>
  <c r="G240" i="2"/>
  <c r="G227" i="2"/>
  <c r="G224" i="2"/>
  <c r="G174" i="2"/>
  <c r="G169" i="2"/>
  <c r="G163" i="2"/>
  <c r="G150" i="2"/>
  <c r="G147" i="2"/>
  <c r="G128" i="2"/>
  <c r="G123" i="2"/>
  <c r="G117" i="2"/>
  <c r="G97" i="2"/>
  <c r="G95" i="2"/>
  <c r="G72" i="2"/>
  <c r="G70" i="2"/>
  <c r="G68" i="2"/>
  <c r="G49" i="2"/>
  <c r="G47" i="2"/>
  <c r="G21" i="2"/>
  <c r="G19" i="2"/>
  <c r="G345" i="2"/>
  <c r="G344" i="2"/>
  <c r="G336" i="2"/>
  <c r="G328" i="2"/>
  <c r="G322" i="2"/>
  <c r="G312" i="2"/>
  <c r="G284" i="2"/>
  <c r="G278" i="2"/>
  <c r="G273" i="2"/>
  <c r="G267" i="2"/>
  <c r="G251" i="2"/>
  <c r="G243" i="2"/>
  <c r="G221" i="2"/>
  <c r="G199" i="2"/>
  <c r="G196" i="2"/>
  <c r="G176" i="2"/>
  <c r="G166" i="2"/>
  <c r="G144" i="2"/>
  <c r="G136" i="2"/>
  <c r="G130" i="2"/>
  <c r="G120" i="2"/>
  <c r="G101" i="2"/>
  <c r="G78" i="2"/>
  <c r="G76" i="2"/>
  <c r="G53" i="2"/>
  <c r="G51" i="2"/>
  <c r="G330" i="2"/>
  <c r="G323" i="2"/>
  <c r="G295" i="2"/>
  <c r="G292" i="2"/>
  <c r="G286" i="2"/>
  <c r="G279" i="2"/>
  <c r="G270" i="2"/>
  <c r="G253" i="2"/>
  <c r="G248" i="2"/>
  <c r="G201" i="2"/>
  <c r="G343" i="2"/>
  <c r="G335" i="2"/>
  <c r="G319" i="2"/>
  <c r="G311" i="2"/>
  <c r="G275" i="2"/>
  <c r="G272" i="2"/>
  <c r="G242" i="2"/>
  <c r="G228" i="2"/>
  <c r="G217" i="2"/>
  <c r="G195" i="2"/>
  <c r="G173" i="2"/>
  <c r="G151" i="2"/>
  <c r="G143" i="2"/>
  <c r="G337" i="2"/>
  <c r="G307" i="2"/>
  <c r="G289" i="2"/>
  <c r="G277" i="2"/>
  <c r="G245" i="2"/>
  <c r="G219" i="2"/>
  <c r="G178" i="2"/>
  <c r="G159" i="2"/>
  <c r="G115" i="2"/>
  <c r="G100" i="2"/>
  <c r="G81" i="2"/>
  <c r="G71" i="2"/>
  <c r="G64" i="2"/>
  <c r="G46" i="2"/>
  <c r="G39" i="2"/>
  <c r="G32" i="2"/>
  <c r="G24" i="2"/>
  <c r="G296" i="2"/>
  <c r="G255" i="2"/>
  <c r="G254" i="2"/>
  <c r="G226" i="2"/>
  <c r="G175" i="2"/>
  <c r="G172" i="2"/>
  <c r="G168" i="2"/>
  <c r="G140" i="2"/>
  <c r="G125" i="2"/>
  <c r="G121" i="2"/>
  <c r="G83" i="2"/>
  <c r="G74" i="2"/>
  <c r="G73" i="2"/>
  <c r="G48" i="2"/>
  <c r="G41" i="2"/>
  <c r="G34" i="2"/>
  <c r="G332" i="2"/>
  <c r="G318" i="2"/>
  <c r="G314" i="2"/>
  <c r="G249" i="2"/>
  <c r="G222" i="2"/>
  <c r="G197" i="2"/>
  <c r="G152" i="2"/>
  <c r="G141" i="2"/>
  <c r="G105" i="2"/>
  <c r="G102" i="2"/>
  <c r="G92" i="2"/>
  <c r="G85" i="2"/>
  <c r="G61" i="2"/>
  <c r="G56" i="2"/>
  <c r="G43" i="2"/>
  <c r="G36" i="2"/>
  <c r="G333" i="2"/>
  <c r="G321" i="2"/>
  <c r="G291" i="2"/>
  <c r="G288" i="2"/>
  <c r="G271" i="2"/>
  <c r="G247" i="2"/>
  <c r="G244" i="2"/>
  <c r="G202" i="2"/>
  <c r="G198" i="2"/>
  <c r="G177" i="2"/>
  <c r="G161" i="2"/>
  <c r="G131" i="2"/>
  <c r="G127" i="2"/>
  <c r="G87" i="2"/>
  <c r="G75" i="2"/>
  <c r="G63" i="2"/>
  <c r="G58" i="2"/>
  <c r="G38" i="2"/>
  <c r="G29" i="2"/>
  <c r="G16" i="2"/>
  <c r="G310" i="2"/>
  <c r="G238" i="2"/>
  <c r="G122" i="2"/>
  <c r="G104" i="2"/>
  <c r="G96" i="2"/>
  <c r="G94" i="2"/>
  <c r="G93" i="2"/>
  <c r="G37" i="2"/>
  <c r="G31" i="2"/>
  <c r="G28" i="2"/>
  <c r="G236" i="2"/>
  <c r="G59" i="2"/>
  <c r="G341" i="2"/>
  <c r="G171" i="2"/>
  <c r="G149" i="2"/>
  <c r="G91" i="2"/>
  <c r="G44" i="2"/>
  <c r="G108" i="2"/>
  <c r="G103" i="2"/>
  <c r="G66" i="2"/>
  <c r="G55" i="2"/>
  <c r="G313" i="2"/>
  <c r="G106" i="2"/>
  <c r="G89" i="2"/>
  <c r="G86" i="2"/>
  <c r="G77" i="2"/>
  <c r="G23" i="2"/>
  <c r="G35" i="2"/>
  <c r="G18" i="2"/>
  <c r="G317" i="2"/>
  <c r="G250" i="2"/>
  <c r="G192" i="2"/>
  <c r="G146" i="2"/>
  <c r="G138" i="2"/>
  <c r="G126" i="2"/>
  <c r="G90" i="2"/>
  <c r="G67" i="2"/>
  <c r="G57" i="2"/>
  <c r="G14" i="2"/>
  <c r="G145" i="2"/>
  <c r="G15" i="2"/>
  <c r="G65" i="2"/>
  <c r="G45" i="2"/>
  <c r="G20" i="2"/>
  <c r="G17" i="2"/>
  <c r="G338" i="2"/>
  <c r="G179" i="2"/>
  <c r="G129" i="2"/>
  <c r="G98" i="2"/>
  <c r="G79" i="2"/>
  <c r="G42" i="2"/>
  <c r="G33" i="2"/>
  <c r="G30" i="2"/>
  <c r="G334" i="2"/>
  <c r="G297" i="2"/>
  <c r="G293" i="2"/>
  <c r="G229" i="2"/>
  <c r="G223" i="2"/>
  <c r="G142" i="2"/>
  <c r="G113" i="2"/>
  <c r="G88" i="2"/>
  <c r="G82" i="2"/>
  <c r="G69" i="2"/>
  <c r="G52" i="2"/>
  <c r="G252" i="2"/>
  <c r="G167" i="2"/>
  <c r="G107" i="2"/>
  <c r="G84" i="2"/>
  <c r="G200" i="2"/>
  <c r="G62" i="2"/>
  <c r="G112" i="2"/>
  <c r="G327" i="2"/>
  <c r="G274" i="2"/>
  <c r="G220" i="2"/>
  <c r="G235" i="2"/>
  <c r="G194" i="2"/>
  <c r="G283" i="2"/>
  <c r="G54" i="2"/>
  <c r="G269" i="2"/>
  <c r="G225" i="2"/>
  <c r="G215" i="2"/>
  <c r="G165" i="2"/>
  <c r="G80" i="2"/>
  <c r="G27" i="2"/>
  <c r="G287" i="2"/>
  <c r="G294" i="2"/>
  <c r="G306" i="2"/>
  <c r="G265" i="2"/>
  <c r="G241" i="2"/>
  <c r="G158" i="2"/>
  <c r="G134" i="2"/>
  <c r="G99" i="2"/>
  <c r="G40" i="2"/>
  <c r="G340" i="2"/>
  <c r="G170" i="2"/>
  <c r="G309" i="2"/>
  <c r="G50" i="2"/>
  <c r="G60" i="2"/>
  <c r="G124" i="2"/>
  <c r="G119" i="2"/>
  <c r="G316" i="2"/>
  <c r="G148" i="2"/>
  <c r="G190" i="2"/>
  <c r="G13" i="2"/>
  <c r="G189" i="2"/>
  <c r="G87" i="1"/>
  <c r="F89" i="1" l="1"/>
  <c r="J89" i="1"/>
  <c r="B19" i="4"/>
  <c r="B18" i="4" s="1"/>
  <c r="F120" i="1"/>
  <c r="F122" i="1" s="1"/>
  <c r="I120" i="1"/>
  <c r="I122" i="1" s="1"/>
  <c r="C122" i="1"/>
  <c r="L79" i="1"/>
  <c r="K79" i="1"/>
  <c r="B23" i="4"/>
  <c r="H122" i="1"/>
  <c r="B12" i="4" l="1"/>
  <c r="L87" i="1"/>
  <c r="L89" i="1" s="1"/>
  <c r="K87" i="1"/>
  <c r="H8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98" authorId="0" shapeId="0" xr:uid="{00000000-0006-0000-0100-000009000000}">
      <text>
        <r>
          <rPr>
            <sz val="10"/>
            <color rgb="FF000000"/>
            <rFont val="Arial"/>
            <family val="2"/>
          </rPr>
          <t>Função 3</t>
        </r>
      </text>
    </comment>
    <comment ref="A199" authorId="0" shapeId="0" xr:uid="{00000000-0006-0000-0100-00000A000000}">
      <text>
        <r>
          <rPr>
            <sz val="10"/>
            <color rgb="FF000000"/>
            <rFont val="Arial"/>
            <family val="2"/>
          </rPr>
          <t>Subfunção 122</t>
        </r>
      </text>
    </comment>
    <comment ref="A200" authorId="0" shapeId="0" xr:uid="{00000000-0006-0000-0100-00000B000000}">
      <text>
        <r>
          <rPr>
            <sz val="10"/>
            <color rgb="FF000000"/>
            <rFont val="Arial"/>
            <family val="2"/>
          </rPr>
          <t>Subfunção 126</t>
        </r>
      </text>
    </comment>
    <comment ref="A201" authorId="0" shapeId="0" xr:uid="{00000000-0006-0000-0100-00000C000000}">
      <text>
        <r>
          <rPr>
            <sz val="10"/>
            <color rgb="FF000000"/>
            <rFont val="Arial"/>
            <family val="2"/>
          </rPr>
          <t>Subfunção 131</t>
        </r>
      </text>
    </comment>
    <comment ref="A235" authorId="0" shapeId="0" xr:uid="{00000000-0006-0000-0100-00000D000000}">
      <text>
        <r>
          <rPr>
            <sz val="10"/>
            <color rgb="FF000000"/>
            <rFont val="Arial"/>
            <family val="2"/>
          </rPr>
          <t>Função 9</t>
        </r>
      </text>
    </comment>
    <comment ref="A237" authorId="0" shapeId="0" xr:uid="{00000000-0006-0000-0100-00000E000000}">
      <text>
        <r>
          <rPr>
            <sz val="10"/>
            <color rgb="FF000000"/>
            <rFont val="Arial"/>
            <family val="2"/>
          </rPr>
          <t>Subfunção 272</t>
        </r>
      </text>
    </comment>
  </commentList>
</comments>
</file>

<file path=xl/sharedStrings.xml><?xml version="1.0" encoding="utf-8"?>
<sst xmlns="http://schemas.openxmlformats.org/spreadsheetml/2006/main" count="835" uniqueCount="433">
  <si>
    <t>Tabela 1 - Balanço Orçamentário</t>
  </si>
  <si>
    <t>FUNDO DE APOIO AO MINISTÉRIO PÚBLICO – FUNAMP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</si>
  <si>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</si>
  <si>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</si>
  <si>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</si>
  <si>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</si>
  <si>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</si>
  <si>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</si>
  <si>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</si>
  <si>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</si>
  <si>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</si>
  <si>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</si>
  <si>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</si>
  <si>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</si>
  <si>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</si>
  <si>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</si>
  <si>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</si>
  <si>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</si>
  <si>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</si>
  <si>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</si>
  <si>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</si>
  <si>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</si>
  <si>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</si>
  <si>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</si>
  <si>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</si>
  <si>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</si>
  <si>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</si>
  <si>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</si>
  <si>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</si>
  <si>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</si>
  <si>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</si>
  <si>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</si>
  <si>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</si>
  <si>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</si>
  <si>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</si>
  <si>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</si>
  <si>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</si>
  <si>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</si>
  <si>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</si>
  <si>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</si>
  <si>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</si>
  <si>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</si>
  <si>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</si>
  <si>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</si>
  <si>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</si>
  <si>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</si>
  <si>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</si>
  <si>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</si>
  <si>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</si>
  <si>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</si>
  <si>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</si>
  <si>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</si>
  <si>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</si>
  <si>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</si>
  <si>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</si>
  <si>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</si>
  <si>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</si>
  <si>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</si>
  <si>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</si>
  <si>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</si>
  <si>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</si>
  <si>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</si>
  <si>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</si>
  <si>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</si>
  <si>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</si>
  <si>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</si>
  <si>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</si>
  <si>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</si>
  <si>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</si>
  <si>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</si>
  <si>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</si>
  <si>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</si>
  <si>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</si>
  <si>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</si>
  <si>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</si>
  <si>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</si>
  <si>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</si>
  <si>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</si>
  <si>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</si>
  <si>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</si>
  <si>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</si>
  <si>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>RECEITAS (INTRA-ORÇAMENTÁRIAS) (II)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</si>
  <si>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</si>
  <si>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</si>
  <si>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</si>
  <si>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</si>
  <si>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</si>
  <si>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</si>
  <si>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SUBTOTAL COM REFINANCIAMENTO (V) = (III + IV)</t>
  </si>
  <si>
    <r>
      <t>DÉFICIT (VI)</t>
    </r>
    <r>
      <rPr>
        <sz val="10"/>
        <color rgb="FF000000"/>
        <rFont val="Arial"/>
        <family val="2"/>
      </rPr>
      <t>1</t>
    </r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</si>
  <si>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</si>
  <si>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</si>
  <si>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</si>
  <si>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</si>
  <si>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</si>
  <si>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</t>
  </si>
  <si>
    <t>DESPESAS EMPENHADAS</t>
  </si>
  <si>
    <t>DESPESAS LIQUIDADAS</t>
  </si>
  <si>
    <t>DESPESAS PAGAS ATÉ O BIMESTRE</t>
  </si>
  <si>
    <r>
      <t>INSCRITAS EM RESTOS A PAGAR NÃO PROCESSADOS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Times New Roman1"/>
      </rPr>
      <t>(k)</t>
    </r>
  </si>
  <si>
    <t>DESPESAS</t>
  </si>
  <si>
    <t>INICIAL</t>
  </si>
  <si>
    <t>ATUALIZADA</t>
  </si>
  <si>
    <t>No</t>
  </si>
  <si>
    <t>Até o</t>
  </si>
  <si>
    <t>Bimestre</t>
  </si>
  <si>
    <t>(d)</t>
  </si>
  <si>
    <t>(e)</t>
  </si>
  <si>
    <t>(f)</t>
  </si>
  <si>
    <t>(g) = (e-f)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</si>
  <si>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</si>
  <si>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</si>
  <si>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</si>
  <si>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</si>
  <si>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</si>
  <si>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</si>
  <si>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</si>
  <si>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</si>
  <si>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t>Transferências a Municípios</t>
    </r>
    <r>
      <rPr>
        <sz val="10"/>
        <color rgb="FF000000"/>
        <rFont val="Arial"/>
        <family val="2"/>
      </rPr>
      <t>2</t>
    </r>
  </si>
  <si>
    <r>
      <t>Demais Despesas Correntes</t>
    </r>
    <r>
      <rPr>
        <sz val="10"/>
        <color rgb="FF000000"/>
        <rFont val="Arial"/>
        <family val="2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</si>
  <si>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</si>
  <si>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</si>
  <si>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</si>
  <si>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</si>
  <si>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</si>
  <si>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</si>
  <si>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</si>
  <si>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</si>
  <si>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</si>
  <si>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</si>
  <si>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</si>
  <si>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</si>
  <si>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</si>
  <si>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</si>
  <si>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</si>
  <si>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RESERVA DO RPPS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</si>
  <si>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</si>
  <si>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</si>
  <si>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RECEITAS INTRA-ORÇAMENTÁRIAS</t>
  </si>
  <si>
    <t xml:space="preserve">        IMPOSTOS, TAXAS E CONTRIBUIÇÕES DE MELHORIA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</si>
  <si>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</si>
  <si>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</si>
  <si>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</si>
  <si>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</si>
  <si>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</si>
  <si>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</si>
  <si>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</si>
  <si>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
Bimestre</t>
  </si>
  <si>
    <t xml:space="preserve">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</si>
  <si>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</si>
  <si>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</si>
  <si>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</si>
  <si>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r>
      <t>INSCRITAS EM RESTOS A PAGAR NÃO PROCESSADOS</t>
    </r>
    <r>
      <rPr>
        <sz val="10"/>
        <color rgb="FF000000"/>
        <rFont val="Arial"/>
        <family val="2"/>
      </rPr>
      <t>1</t>
    </r>
    <r>
      <rPr>
        <b/>
        <sz val="10"/>
        <color rgb="FF000000"/>
        <rFont val="Times New Roman1"/>
      </rPr>
      <t xml:space="preserve"> (f)</t>
    </r>
  </si>
  <si>
    <t>FUNÇÃO/SUBFUNÇÃO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</si>
  <si>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</si>
  <si>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</si>
  <si>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</si>
  <si>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</si>
  <si>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</si>
  <si>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</si>
  <si>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</si>
  <si>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</si>
  <si>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</si>
  <si>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</si>
  <si>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</si>
  <si>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</si>
  <si>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</si>
  <si>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</si>
  <si>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Administração Geral</t>
  </si>
  <si>
    <t>Tecnologia da Informação</t>
  </si>
  <si>
    <t xml:space="preserve">    ADMINISTRAÇÃO</t>
  </si>
  <si>
    <t>Planejamento e Orçamento</t>
  </si>
  <si>
    <t>Administração Financeira</t>
  </si>
  <si>
    <t>Controle Interno</t>
  </si>
  <si>
    <t>Normatização e Fiscalização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</si>
  <si>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</si>
  <si>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</si>
  <si>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</si>
  <si>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</si>
  <si>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</si>
  <si>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</si>
  <si>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</si>
  <si>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</si>
  <si>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</si>
  <si>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</si>
  <si>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</si>
  <si>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</si>
  <si>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</si>
  <si>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</si>
  <si>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</si>
  <si>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</si>
  <si>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</si>
  <si>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</si>
  <si>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</si>
  <si>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</si>
  <si>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</si>
  <si>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</si>
  <si>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</si>
  <si>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</si>
  <si>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</si>
  <si>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</si>
  <si>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</si>
  <si>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</si>
  <si>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</si>
  <si>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</si>
  <si>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</si>
  <si>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</si>
  <si>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</si>
  <si>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</si>
  <si>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</si>
  <si>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</si>
  <si>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</si>
  <si>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</si>
  <si>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</si>
  <si>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</si>
  <si>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</si>
  <si>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</si>
  <si>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</si>
  <si>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</si>
  <si>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</si>
  <si>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</si>
  <si>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</si>
  <si>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</si>
  <si>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</si>
  <si>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</si>
  <si>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</si>
  <si>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</si>
  <si>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</si>
  <si>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</si>
  <si>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</si>
  <si>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</si>
  <si>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</si>
  <si>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</si>
  <si>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</si>
  <si>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</si>
  <si>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</si>
  <si>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</si>
  <si>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</si>
  <si>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</si>
  <si>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</si>
  <si>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</si>
  <si>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</si>
  <si>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</si>
  <si>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</si>
  <si>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</si>
  <si>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</si>
  <si>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</si>
  <si>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</si>
  <si>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</si>
  <si>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</si>
  <si>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</si>
  <si>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</si>
  <si>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</si>
  <si>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</si>
  <si>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</si>
  <si>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</si>
  <si>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</si>
  <si>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</si>
  <si>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</si>
  <si>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</si>
  <si>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</si>
  <si>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</si>
  <si>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</si>
  <si>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</si>
  <si>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</si>
  <si>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</si>
  <si>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</si>
  <si>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</si>
  <si>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</si>
  <si>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</si>
  <si>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</si>
  <si>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</si>
  <si>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</si>
  <si>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</si>
  <si>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</si>
  <si>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</si>
  <si>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</si>
  <si>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</si>
  <si>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</si>
  <si>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</si>
  <si>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</si>
  <si>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</si>
  <si>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</si>
  <si>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</si>
  <si>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</si>
  <si>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</si>
  <si>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</si>
  <si>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</si>
  <si>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</si>
  <si>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</si>
  <si>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</si>
  <si>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</si>
  <si>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</si>
  <si>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</si>
  <si>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</si>
  <si>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</si>
  <si>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</si>
  <si>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</si>
  <si>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</si>
  <si>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FUNÇÃO/SUBFUNÇÃO - INTRA-ORÇAMENTÁRIAS</t>
  </si>
  <si>
    <t>DESPESAS INTRA-ORÇAMENTÁRIAS (II)</t>
  </si>
  <si>
    <t>Tabela 7.1 - Demonstrativo dos Restos a Pagar por Poder e Órgão - Estados</t>
  </si>
  <si>
    <t>DEMONSTRATIVO DOS RESTOS A PAGAR POR PODER E ÓRGÃO</t>
  </si>
  <si>
    <t>RREO - ANEXO 7 (LRF, art. 53, inciso V)</t>
  </si>
  <si>
    <t>RESTOS A PAGAR PROCESSADOS E NÃO PROCESSADOS LIQUIDADOS EM EXERCÍCIOS ANTERIORES</t>
  </si>
  <si>
    <t>RESTOS A PAGAR NÃO PROCESSADOS</t>
  </si>
  <si>
    <t>Inscritos</t>
  </si>
  <si>
    <t>Pagos</t>
  </si>
  <si>
    <t>Cancelados</t>
  </si>
  <si>
    <t>Saldo</t>
  </si>
  <si>
    <t>Liquidados</t>
  </si>
  <si>
    <t xml:space="preserve">Saldo Total    </t>
  </si>
  <si>
    <t>PODER/ÓRGÃO</t>
  </si>
  <si>
    <t>Em</t>
  </si>
  <si>
    <t>Exercícios</t>
  </si>
  <si>
    <t>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</si>
  <si>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</si>
  <si>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</si>
  <si>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</si>
  <si>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</si>
  <si>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</si>
  <si>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</si>
  <si>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</si>
  <si>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</si>
  <si>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</si>
  <si>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</si>
  <si>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</si>
  <si>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</si>
  <si>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</si>
  <si>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</si>
  <si>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</si>
  <si>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 xml:space="preserve">    Assembléia Legislativa</t>
  </si>
  <si>
    <t xml:space="preserve">    Tribunal de Contas do Estado</t>
  </si>
  <si>
    <t>Tribunal de Contas dos Municipios</t>
  </si>
  <si>
    <t>PODER JUDICIÁRIO</t>
  </si>
  <si>
    <t xml:space="preserve">     Tribunal de Justiça</t>
  </si>
  <si>
    <t xml:space="preserve">     Tribunal de Justiça Militar</t>
  </si>
  <si>
    <t>MINISTÉRIO PÚBLICO</t>
  </si>
  <si>
    <t>DEFENSORIA PÚBLICA</t>
  </si>
  <si>
    <t>RESTOS A PAGAR (INTRA-ORÇAMENTÁRIOS) (II)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</si>
  <si>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</si>
  <si>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</si>
  <si>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</si>
  <si>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</si>
  <si>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</si>
  <si>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</si>
  <si>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</si>
  <si>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</si>
  <si>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</si>
  <si>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</si>
  <si>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</si>
  <si>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</si>
  <si>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</si>
  <si>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</si>
  <si>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</si>
  <si>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</si>
  <si>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</si>
  <si>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</si>
  <si>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</si>
  <si>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r>
      <t>Receita Corrente Líquida</t>
    </r>
    <r>
      <rPr>
        <vertAlign val="superscript"/>
        <sz val="10"/>
        <color rgb="FF000000"/>
        <rFont val="Arial"/>
        <family val="2"/>
      </rPr>
      <t>1</t>
    </r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</si>
  <si>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</si>
  <si>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</si>
  <si>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</si>
  <si>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</si>
  <si>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</si>
  <si>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>Regime Próprio de Previdência dos Servidores - PLANO FINANCEIRO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</si>
  <si>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</si>
  <si>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</si>
  <si>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</si>
  <si>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</si>
  <si>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</si>
  <si>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</si>
  <si>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</si>
  <si>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</si>
  <si>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</si>
  <si>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</si>
  <si>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</si>
  <si>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</si>
  <si>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</si>
  <si>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</si>
  <si>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</si>
  <si>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</si>
  <si>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</si>
  <si>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</si>
  <si>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</si>
  <si>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</si>
  <si>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TOTAL</t>
  </si>
  <si>
    <t>Valor Apurado</t>
  </si>
  <si>
    <t>Limites Constitucionais Anuais</t>
  </si>
  <si>
    <t>DESPESAS COM MANUTENÇÃO E DESENVOLVIMENTO DO ENSINO</t>
  </si>
  <si>
    <t>% Mínimo a</t>
  </si>
  <si>
    <t>% Aplicado Até o Bimestre</t>
  </si>
  <si>
    <t>Aplicar no Exercício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</si>
  <si>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</si>
  <si>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</si>
  <si>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</si>
  <si>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</si>
  <si>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</si>
  <si>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</si>
  <si>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</si>
  <si>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</si>
  <si>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</si>
  <si>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</si>
  <si>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</si>
  <si>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</si>
  <si>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</si>
  <si>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</si>
  <si>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</si>
  <si>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</si>
  <si>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</t>
  </si>
  <si>
    <t>Plano Financeiro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</si>
  <si>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</si>
  <si>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</si>
  <si>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</si>
  <si>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</si>
  <si>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Valor apurado</t>
  </si>
  <si>
    <t>Limite Constitucional Anual</t>
  </si>
  <si>
    <t>DESPESAS COM AÇÕES E SERVIÇOS PÚBLICOS DE SAÚDE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</si>
  <si>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</si>
  <si>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</si>
  <si>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</si>
  <si>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>Total das Despesas / RCL (%)</t>
  </si>
  <si>
    <t>03</t>
  </si>
  <si>
    <t>03 122</t>
  </si>
  <si>
    <t>28</t>
  </si>
  <si>
    <t>28 846</t>
  </si>
  <si>
    <t>03 126</t>
  </si>
  <si>
    <t>03 128</t>
  </si>
  <si>
    <t>Nota: Os Balanços Orçamentários não consolidados (de órgãos e entidades, por exemplo), poderão apresentar desequilíbrio e déficit orçamentário, pois muitos deles não são agentes arrecadadores e executam despesas orçamentárias para prestação de serviços públicos e realização de investimentos.</t>
  </si>
  <si>
    <t>Em 31 de dezembro de  2022</t>
  </si>
  <si>
    <t>FONTE: Sistema FIPLAN, Unidade Responsável: SEFAZ/SATE. Emissão: 17/07/24</t>
  </si>
  <si>
    <t>JANEIRO A DEZEMBRO DE 2023/BIMESTRE NOVEMBRO - DEZEMBRO</t>
  </si>
  <si>
    <t>Em 31 de dezembro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</si>
</sst>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;&quot;-&quot;#,##0"/>
    <numFmt numFmtId="165" formatCode="#,##0.0&quot; &quot;;&quot;(&quot;#,##0.0&quot;)&quot;"/>
    <numFmt numFmtId="166" formatCode="#,##0.00;&quot;(&quot;#,##0.00&quot;)&quot;"/>
    <numFmt numFmtId="167" formatCode="#,##0.00;[Red]&quot;-&quot;#,##0.00"/>
    <numFmt numFmtId="168" formatCode="&quot;R$ &quot;#,##0.00&quot; &quot;;[Red]&quot;(R$ &quot;#,##0.00&quot;)&quot;"/>
    <numFmt numFmtId="169" formatCode="[$R$-416]&quot; &quot;#,##0.00;[Red]&quot;-&quot;[$R$-416]&quot; &quot;#,##0.00"/>
    <numFmt numFmtId="170" formatCode="#,##0.00&quot; &quot;;&quot;-&quot;#,##0.00&quot; &quot;;&quot;-&quot;#&quot; &quot;;@&quot; &quot;"/>
    <numFmt numFmtId="171" formatCode="&quot; &quot;#,##0.00&quot; &quot;;&quot; (&quot;#,##0.00&quot;)&quot;;&quot;-&quot;00&quot; &quot;;&quot; &quot;@&quot; &quot;"/>
    <numFmt numFmtId="172" formatCode="#,##0.00&quot; &quot;;&quot;-&quot;#,##0.00&quot; &quot;;&quot;-&quot;00&quot; &quot;;@&quot; &quot;"/>
  </numFmts>
  <fonts count="18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Times New Roman1"/>
    </font>
    <font>
      <sz val="10"/>
      <color rgb="FF000000"/>
      <name val="Times New Roman1"/>
    </font>
    <font>
      <b/>
      <sz val="10"/>
      <color rgb="FF000000"/>
      <name val="Times New Roman1"/>
    </font>
    <font>
      <sz val="10"/>
      <color rgb="FF000000"/>
      <name val="Times New Roman2"/>
    </font>
    <font>
      <b/>
      <u/>
      <sz val="10"/>
      <color rgb="FF000000"/>
      <name val="Times New Roman1"/>
    </font>
    <font>
      <sz val="10"/>
      <color rgb="FFFF0000"/>
      <name val="Times New Roman1"/>
    </font>
    <font>
      <b/>
      <strike/>
      <sz val="10"/>
      <color rgb="FFFF0000"/>
      <name val="Times New Roman1"/>
    </font>
    <font>
      <sz val="8"/>
      <color rgb="FF000000"/>
      <name val="Times New Roman1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8"/>
      <color rgb="FF000000"/>
      <name val="Times New Roman2"/>
    </font>
    <font>
      <b/>
      <sz val="8"/>
      <color rgb="FF000000"/>
      <name val="Times New Roman1"/>
    </font>
    <font>
      <sz val="8"/>
      <color rgb="FFFF0000"/>
      <name val="Times New Roman1"/>
    </font>
    <font>
      <vertAlign val="superscript"/>
      <sz val="10"/>
      <color rgb="FF000000"/>
      <name val="Arial"/>
      <family val="2"/>
    </font>
    <font>
      <sz val="8"/>
      <color rgb="FF000000"/>
      <name val="Times New Roman1"/>
      <charset val="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807E00"/>
        <bgColor rgb="FF807E0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72" fontId="1" fillId="0" borderId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171" fontId="1" fillId="0" borderId="0" applyFont="0" applyBorder="0" applyProtection="0"/>
    <xf numFmtId="171" fontId="1" fillId="0" borderId="0" applyFont="0" applyBorder="0" applyProtection="0"/>
    <xf numFmtId="171" fontId="1" fillId="0" borderId="0" applyFont="0" applyBorder="0" applyProtection="0"/>
    <xf numFmtId="9" fontId="1" fillId="0" borderId="0" applyFont="0" applyFill="0" applyBorder="0" applyAlignment="0" applyProtection="0"/>
  </cellStyleXfs>
  <cellXfs count="357">
    <xf numFmtId="0" fontId="0" fillId="0" borderId="0" xfId="0"/>
    <xf numFmtId="0" fontId="3" fillId="0" borderId="0" xfId="2" applyFont="1" applyFill="1" applyAlignment="1"/>
    <xf numFmtId="0" fontId="4" fillId="0" borderId="0" xfId="2" applyFont="1" applyFill="1" applyAlignment="1"/>
    <xf numFmtId="49" fontId="3" fillId="0" borderId="0" xfId="2" applyNumberFormat="1" applyFont="1" applyFill="1" applyAlignment="1">
      <alignment horizontal="center"/>
    </xf>
    <xf numFmtId="0" fontId="3" fillId="0" borderId="0" xfId="2" applyFont="1" applyFill="1" applyAlignment="1">
      <alignment horizontal="center"/>
    </xf>
    <xf numFmtId="49" fontId="3" fillId="0" borderId="0" xfId="2" applyNumberFormat="1" applyFont="1" applyFill="1" applyAlignment="1"/>
    <xf numFmtId="0" fontId="3" fillId="0" borderId="0" xfId="2" applyFont="1" applyFill="1" applyAlignment="1">
      <alignment horizontal="right"/>
    </xf>
    <xf numFmtId="168" fontId="3" fillId="0" borderId="0" xfId="2" applyNumberFormat="1" applyFont="1" applyFill="1" applyAlignment="1">
      <alignment horizontal="right"/>
    </xf>
    <xf numFmtId="49" fontId="4" fillId="2" borderId="1" xfId="2" applyNumberFormat="1" applyFont="1" applyFill="1" applyBorder="1" applyAlignment="1"/>
    <xf numFmtId="49" fontId="4" fillId="2" borderId="1" xfId="2" applyNumberFormat="1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165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/>
    </xf>
    <xf numFmtId="49" fontId="4" fillId="2" borderId="3" xfId="2" applyNumberFormat="1" applyFont="1" applyFill="1" applyBorder="1" applyAlignment="1">
      <alignment horizontal="center"/>
    </xf>
    <xf numFmtId="0" fontId="4" fillId="2" borderId="5" xfId="2" applyFont="1" applyFill="1" applyBorder="1" applyAlignment="1"/>
    <xf numFmtId="49" fontId="4" fillId="2" borderId="6" xfId="2" applyNumberFormat="1" applyFont="1" applyFill="1" applyBorder="1" applyAlignment="1">
      <alignment vertical="center"/>
    </xf>
    <xf numFmtId="49" fontId="4" fillId="2" borderId="7" xfId="2" applyNumberFormat="1" applyFont="1" applyFill="1" applyBorder="1" applyAlignment="1">
      <alignment vertical="center"/>
    </xf>
    <xf numFmtId="49" fontId="4" fillId="2" borderId="5" xfId="2" applyNumberFormat="1" applyFont="1" applyFill="1" applyBorder="1" applyAlignment="1">
      <alignment horizontal="center"/>
    </xf>
    <xf numFmtId="165" fontId="4" fillId="2" borderId="6" xfId="2" applyNumberFormat="1" applyFont="1" applyFill="1" applyBorder="1" applyAlignment="1">
      <alignment horizontal="center"/>
    </xf>
    <xf numFmtId="49" fontId="4" fillId="2" borderId="6" xfId="2" applyNumberFormat="1" applyFont="1" applyFill="1" applyBorder="1" applyAlignment="1">
      <alignment horizontal="center"/>
    </xf>
    <xf numFmtId="0" fontId="3" fillId="0" borderId="3" xfId="2" applyFont="1" applyFill="1" applyBorder="1" applyAlignment="1">
      <alignment wrapText="1"/>
    </xf>
    <xf numFmtId="164" fontId="3" fillId="0" borderId="4" xfId="2" applyNumberFormat="1" applyFont="1" applyFill="1" applyBorder="1" applyAlignment="1"/>
    <xf numFmtId="4" fontId="3" fillId="0" borderId="8" xfId="2" applyNumberFormat="1" applyFont="1" applyFill="1" applyBorder="1" applyAlignment="1"/>
    <xf numFmtId="4" fontId="3" fillId="0" borderId="9" xfId="2" applyNumberFormat="1" applyFont="1" applyFill="1" applyBorder="1" applyAlignment="1"/>
    <xf numFmtId="4" fontId="3" fillId="0" borderId="10" xfId="2" applyNumberFormat="1" applyFont="1" applyFill="1" applyBorder="1" applyAlignment="1"/>
    <xf numFmtId="10" fontId="3" fillId="0" borderId="1" xfId="2" applyNumberFormat="1" applyFont="1" applyFill="1" applyBorder="1" applyAlignment="1"/>
    <xf numFmtId="164" fontId="3" fillId="0" borderId="9" xfId="2" applyNumberFormat="1" applyFont="1" applyFill="1" applyBorder="1" applyAlignment="1"/>
    <xf numFmtId="166" fontId="3" fillId="0" borderId="3" xfId="2" applyNumberFormat="1" applyFont="1" applyFill="1" applyBorder="1" applyAlignment="1"/>
    <xf numFmtId="49" fontId="3" fillId="0" borderId="3" xfId="2" applyNumberFormat="1" applyFont="1" applyFill="1" applyBorder="1" applyAlignment="1"/>
    <xf numFmtId="4" fontId="3" fillId="0" borderId="4" xfId="2" applyNumberFormat="1" applyFont="1" applyFill="1" applyBorder="1" applyAlignment="1"/>
    <xf numFmtId="10" fontId="3" fillId="0" borderId="3" xfId="2" applyNumberFormat="1" applyFont="1" applyFill="1" applyBorder="1" applyAlignment="1"/>
    <xf numFmtId="49" fontId="3" fillId="0" borderId="3" xfId="2" applyNumberFormat="1" applyFont="1" applyFill="1" applyBorder="1" applyAlignment="1">
      <alignment wrapText="1"/>
    </xf>
    <xf numFmtId="164" fontId="7" fillId="0" borderId="4" xfId="2" applyNumberFormat="1" applyFont="1" applyFill="1" applyBorder="1" applyAlignment="1"/>
    <xf numFmtId="49" fontId="3" fillId="0" borderId="3" xfId="2" applyNumberFormat="1" applyFont="1" applyFill="1" applyBorder="1" applyAlignment="1">
      <alignment horizontal="left"/>
    </xf>
    <xf numFmtId="0" fontId="3" fillId="0" borderId="4" xfId="2" applyFont="1" applyFill="1" applyBorder="1" applyAlignment="1"/>
    <xf numFmtId="0" fontId="3" fillId="0" borderId="3" xfId="2" applyFont="1" applyFill="1" applyBorder="1" applyAlignment="1">
      <alignment horizontal="justify" vertical="top" wrapText="1"/>
    </xf>
    <xf numFmtId="4" fontId="3" fillId="0" borderId="6" xfId="2" applyNumberFormat="1" applyFont="1" applyFill="1" applyBorder="1" applyAlignment="1"/>
    <xf numFmtId="4" fontId="3" fillId="0" borderId="7" xfId="2" applyNumberFormat="1" applyFont="1" applyFill="1" applyBorder="1" applyAlignment="1"/>
    <xf numFmtId="10" fontId="3" fillId="0" borderId="5" xfId="2" applyNumberFormat="1" applyFont="1" applyFill="1" applyBorder="1" applyAlignment="1"/>
    <xf numFmtId="164" fontId="3" fillId="0" borderId="6" xfId="2" applyNumberFormat="1" applyFont="1" applyFill="1" applyBorder="1" applyAlignment="1"/>
    <xf numFmtId="49" fontId="3" fillId="0" borderId="2" xfId="2" applyNumberFormat="1" applyFont="1" applyFill="1" applyBorder="1" applyAlignment="1"/>
    <xf numFmtId="164" fontId="3" fillId="0" borderId="11" xfId="2" applyNumberFormat="1" applyFont="1" applyFill="1" applyBorder="1" applyAlignment="1"/>
    <xf numFmtId="4" fontId="3" fillId="0" borderId="12" xfId="2" applyNumberFormat="1" applyFont="1" applyFill="1" applyBorder="1" applyAlignment="1"/>
    <xf numFmtId="4" fontId="3" fillId="0" borderId="11" xfId="2" applyNumberFormat="1" applyFont="1" applyFill="1" applyBorder="1" applyAlignment="1"/>
    <xf numFmtId="0" fontId="3" fillId="0" borderId="1" xfId="2" applyFont="1" applyFill="1" applyBorder="1" applyAlignment="1">
      <alignment wrapText="1"/>
    </xf>
    <xf numFmtId="0" fontId="3" fillId="0" borderId="4" xfId="2" applyFont="1" applyFill="1" applyBorder="1" applyAlignment="1">
      <alignment horizontal="left"/>
    </xf>
    <xf numFmtId="164" fontId="3" fillId="0" borderId="11" xfId="2" applyNumberFormat="1" applyFont="1" applyFill="1" applyBorder="1" applyAlignment="1">
      <alignment horizontal="center"/>
    </xf>
    <xf numFmtId="164" fontId="3" fillId="4" borderId="1" xfId="2" applyNumberFormat="1" applyFont="1" applyFill="1" applyBorder="1" applyAlignment="1">
      <alignment horizontal="center"/>
    </xf>
    <xf numFmtId="49" fontId="3" fillId="2" borderId="11" xfId="2" applyNumberFormat="1" applyFont="1" applyFill="1" applyBorder="1" applyAlignment="1"/>
    <xf numFmtId="167" fontId="3" fillId="2" borderId="11" xfId="2" applyNumberFormat="1" applyFont="1" applyFill="1" applyBorder="1" applyAlignment="1">
      <alignment horizontal="center"/>
    </xf>
    <xf numFmtId="167" fontId="4" fillId="2" borderId="11" xfId="2" applyNumberFormat="1" applyFont="1" applyFill="1" applyBorder="1" applyAlignment="1">
      <alignment horizontal="center"/>
    </xf>
    <xf numFmtId="49" fontId="3" fillId="0" borderId="4" xfId="2" applyNumberFormat="1" applyFont="1" applyFill="1" applyBorder="1" applyAlignment="1">
      <alignment wrapText="1"/>
    </xf>
    <xf numFmtId="2" fontId="3" fillId="4" borderId="2" xfId="2" applyNumberFormat="1" applyFont="1" applyFill="1" applyBorder="1" applyAlignment="1">
      <alignment horizontal="center" vertical="center"/>
    </xf>
    <xf numFmtId="2" fontId="3" fillId="0" borderId="15" xfId="2" applyNumberFormat="1" applyFont="1" applyFill="1" applyBorder="1" applyAlignment="1">
      <alignment horizontal="center" vertical="center"/>
    </xf>
    <xf numFmtId="2" fontId="3" fillId="0" borderId="12" xfId="2" applyNumberFormat="1" applyFont="1" applyFill="1" applyBorder="1" applyAlignment="1">
      <alignment horizontal="center" vertical="center"/>
    </xf>
    <xf numFmtId="164" fontId="3" fillId="4" borderId="2" xfId="2" applyNumberFormat="1" applyFont="1" applyFill="1" applyBorder="1" applyAlignment="1">
      <alignment horizontal="center" vertical="center"/>
    </xf>
    <xf numFmtId="49" fontId="3" fillId="0" borderId="2" xfId="2" applyNumberFormat="1" applyFont="1" applyFill="1" applyBorder="1" applyAlignment="1">
      <alignment wrapText="1"/>
    </xf>
    <xf numFmtId="2" fontId="3" fillId="0" borderId="11" xfId="2" applyNumberFormat="1" applyFont="1" applyFill="1" applyBorder="1" applyAlignment="1">
      <alignment horizontal="center" vertical="center"/>
    </xf>
    <xf numFmtId="2" fontId="3" fillId="0" borderId="12" xfId="2" applyNumberFormat="1" applyFont="1" applyFill="1" applyBorder="1" applyAlignment="1"/>
    <xf numFmtId="2" fontId="3" fillId="0" borderId="11" xfId="2" applyNumberFormat="1" applyFont="1" applyFill="1" applyBorder="1" applyAlignment="1">
      <alignment horizontal="center"/>
    </xf>
    <xf numFmtId="2" fontId="3" fillId="4" borderId="11" xfId="2" applyNumberFormat="1" applyFont="1" applyFill="1" applyBorder="1" applyAlignment="1">
      <alignment horizontal="center" vertical="center"/>
    </xf>
    <xf numFmtId="2" fontId="0" fillId="4" borderId="12" xfId="2" applyNumberFormat="1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justify"/>
    </xf>
    <xf numFmtId="0" fontId="3" fillId="0" borderId="11" xfId="2" applyFont="1" applyFill="1" applyBorder="1" applyAlignment="1"/>
    <xf numFmtId="2" fontId="3" fillId="0" borderId="6" xfId="2" applyNumberFormat="1" applyFont="1" applyFill="1" applyBorder="1" applyAlignment="1">
      <alignment horizontal="center"/>
    </xf>
    <xf numFmtId="2" fontId="3" fillId="0" borderId="7" xfId="2" applyNumberFormat="1" applyFont="1" applyFill="1" applyBorder="1" applyAlignment="1"/>
    <xf numFmtId="0" fontId="3" fillId="0" borderId="10" xfId="2" applyFont="1" applyFill="1" applyBorder="1" applyAlignment="1"/>
    <xf numFmtId="0" fontId="4" fillId="2" borderId="9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 wrapText="1"/>
    </xf>
    <xf numFmtId="0" fontId="4" fillId="2" borderId="4" xfId="2" applyFont="1" applyFill="1" applyBorder="1" applyAlignment="1">
      <alignment horizontal="center"/>
    </xf>
    <xf numFmtId="0" fontId="4" fillId="2" borderId="6" xfId="2" applyFont="1" applyFill="1" applyBorder="1" applyAlignment="1"/>
    <xf numFmtId="0" fontId="4" fillId="2" borderId="5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3" fillId="0" borderId="4" xfId="2" applyFont="1" applyFill="1" applyBorder="1" applyAlignment="1">
      <alignment wrapText="1"/>
    </xf>
    <xf numFmtId="4" fontId="3" fillId="0" borderId="1" xfId="2" applyNumberFormat="1" applyFont="1" applyFill="1" applyBorder="1" applyAlignment="1"/>
    <xf numFmtId="4" fontId="3" fillId="0" borderId="3" xfId="2" applyNumberFormat="1" applyFont="1" applyFill="1" applyBorder="1" applyAlignment="1"/>
    <xf numFmtId="0" fontId="3" fillId="0" borderId="4" xfId="2" applyFont="1" applyFill="1" applyBorder="1" applyAlignment="1">
      <alignment horizontal="left" indent="3"/>
    </xf>
    <xf numFmtId="4" fontId="3" fillId="0" borderId="5" xfId="2" applyNumberFormat="1" applyFont="1" applyFill="1" applyBorder="1" applyAlignment="1"/>
    <xf numFmtId="4" fontId="3" fillId="0" borderId="2" xfId="2" applyNumberFormat="1" applyFont="1" applyFill="1" applyBorder="1" applyAlignment="1"/>
    <xf numFmtId="49" fontId="3" fillId="0" borderId="5" xfId="2" applyNumberFormat="1" applyFont="1" applyFill="1" applyBorder="1" applyAlignment="1"/>
    <xf numFmtId="0" fontId="3" fillId="0" borderId="2" xfId="2" applyFont="1" applyFill="1" applyBorder="1" applyAlignment="1"/>
    <xf numFmtId="4" fontId="3" fillId="4" borderId="2" xfId="2" applyNumberFormat="1" applyFont="1" applyFill="1" applyBorder="1" applyAlignment="1">
      <alignment horizontal="center"/>
    </xf>
    <xf numFmtId="4" fontId="3" fillId="0" borderId="2" xfId="2" applyNumberFormat="1" applyFont="1" applyFill="1" applyBorder="1" applyAlignment="1">
      <alignment horizontal="center"/>
    </xf>
    <xf numFmtId="0" fontId="3" fillId="2" borderId="2" xfId="2" applyFont="1" applyFill="1" applyBorder="1" applyAlignment="1"/>
    <xf numFmtId="4" fontId="3" fillId="2" borderId="2" xfId="2" applyNumberFormat="1" applyFont="1" applyFill="1" applyBorder="1" applyAlignment="1"/>
    <xf numFmtId="0" fontId="9" fillId="0" borderId="0" xfId="2" applyFont="1" applyFill="1" applyAlignment="1">
      <alignment horizontal="left" vertical="center" wrapText="1"/>
    </xf>
    <xf numFmtId="0" fontId="0" fillId="0" borderId="0" xfId="0" applyFill="1"/>
    <xf numFmtId="49" fontId="4" fillId="2" borderId="8" xfId="2" applyNumberFormat="1" applyFont="1" applyFill="1" applyBorder="1" applyAlignment="1"/>
    <xf numFmtId="0" fontId="4" fillId="2" borderId="10" xfId="2" applyFont="1" applyFill="1" applyBorder="1" applyAlignment="1">
      <alignment horizontal="center"/>
    </xf>
    <xf numFmtId="0" fontId="4" fillId="2" borderId="7" xfId="2" applyFont="1" applyFill="1" applyBorder="1" applyAlignment="1"/>
    <xf numFmtId="164" fontId="3" fillId="0" borderId="8" xfId="2" applyNumberFormat="1" applyFont="1" applyFill="1" applyBorder="1" applyAlignment="1"/>
    <xf numFmtId="165" fontId="3" fillId="0" borderId="1" xfId="2" applyNumberFormat="1" applyFont="1" applyFill="1" applyBorder="1" applyAlignment="1"/>
    <xf numFmtId="166" fontId="3" fillId="0" borderId="1" xfId="2" applyNumberFormat="1" applyFont="1" applyFill="1" applyBorder="1" applyAlignment="1"/>
    <xf numFmtId="0" fontId="9" fillId="0" borderId="4" xfId="2" applyFont="1" applyFill="1" applyBorder="1" applyAlignment="1">
      <alignment horizontal="left" vertical="center" wrapText="1"/>
    </xf>
    <xf numFmtId="164" fontId="3" fillId="0" borderId="10" xfId="2" applyNumberFormat="1" applyFont="1" applyFill="1" applyBorder="1" applyAlignment="1"/>
    <xf numFmtId="165" fontId="3" fillId="0" borderId="3" xfId="2" applyNumberFormat="1" applyFont="1" applyFill="1" applyBorder="1" applyAlignment="1"/>
    <xf numFmtId="0" fontId="9" fillId="0" borderId="6" xfId="2" applyFont="1" applyFill="1" applyBorder="1" applyAlignment="1">
      <alignment horizontal="left" vertical="center" wrapText="1"/>
    </xf>
    <xf numFmtId="164" fontId="3" fillId="0" borderId="7" xfId="2" applyNumberFormat="1" applyFont="1" applyFill="1" applyBorder="1" applyAlignment="1"/>
    <xf numFmtId="165" fontId="3" fillId="0" borderId="5" xfId="2" applyNumberFormat="1" applyFont="1" applyFill="1" applyBorder="1" applyAlignment="1"/>
    <xf numFmtId="166" fontId="3" fillId="0" borderId="5" xfId="2" applyNumberFormat="1" applyFont="1" applyFill="1" applyBorder="1" applyAlignment="1"/>
    <xf numFmtId="49" fontId="3" fillId="0" borderId="10" xfId="2" applyNumberFormat="1" applyFont="1" applyFill="1" applyBorder="1" applyAlignment="1">
      <alignment wrapText="1"/>
    </xf>
    <xf numFmtId="4" fontId="3" fillId="3" borderId="10" xfId="2" applyNumberFormat="1" applyFont="1" applyFill="1" applyBorder="1" applyAlignment="1"/>
    <xf numFmtId="164" fontId="3" fillId="3" borderId="10" xfId="2" applyNumberFormat="1" applyFont="1" applyFill="1" applyBorder="1" applyAlignment="1"/>
    <xf numFmtId="0" fontId="3" fillId="0" borderId="3" xfId="2" applyFont="1" applyFill="1" applyBorder="1" applyAlignment="1"/>
    <xf numFmtId="49" fontId="3" fillId="0" borderId="10" xfId="2" applyNumberFormat="1" applyFont="1" applyFill="1" applyBorder="1" applyAlignment="1"/>
    <xf numFmtId="0" fontId="3" fillId="3" borderId="7" xfId="2" applyFont="1" applyFill="1" applyBorder="1" applyAlignment="1">
      <alignment horizontal="justify" vertical="top" wrapText="1"/>
    </xf>
    <xf numFmtId="4" fontId="3" fillId="3" borderId="7" xfId="2" applyNumberFormat="1" applyFont="1" applyFill="1" applyBorder="1" applyAlignment="1"/>
    <xf numFmtId="0" fontId="3" fillId="0" borderId="15" xfId="2" applyFont="1" applyFill="1" applyBorder="1" applyAlignment="1"/>
    <xf numFmtId="0" fontId="3" fillId="0" borderId="13" xfId="2" applyFont="1" applyFill="1" applyBorder="1" applyAlignment="1"/>
    <xf numFmtId="0" fontId="4" fillId="2" borderId="13" xfId="2" applyFont="1" applyFill="1" applyBorder="1" applyAlignment="1"/>
    <xf numFmtId="0" fontId="4" fillId="2" borderId="0" xfId="2" applyFont="1" applyFill="1" applyAlignment="1">
      <alignment horizontal="center"/>
    </xf>
    <xf numFmtId="0" fontId="4" fillId="2" borderId="14" xfId="2" applyFont="1" applyFill="1" applyBorder="1" applyAlignment="1"/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3" fillId="0" borderId="5" xfId="2" applyFont="1" applyFill="1" applyBorder="1" applyAlignment="1"/>
    <xf numFmtId="0" fontId="3" fillId="0" borderId="0" xfId="0" applyFont="1" applyFill="1"/>
    <xf numFmtId="49" fontId="3" fillId="0" borderId="0" xfId="0" applyNumberFormat="1" applyFont="1" applyFill="1" applyAlignment="1"/>
    <xf numFmtId="0" fontId="4" fillId="0" borderId="0" xfId="0" applyFont="1" applyFill="1" applyAlignment="1"/>
    <xf numFmtId="0" fontId="3" fillId="0" borderId="0" xfId="0" applyFont="1" applyFill="1" applyAlignment="1"/>
    <xf numFmtId="49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/>
    <xf numFmtId="10" fontId="3" fillId="0" borderId="0" xfId="0" applyNumberFormat="1" applyFont="1" applyFill="1"/>
    <xf numFmtId="168" fontId="3" fillId="0" borderId="0" xfId="0" applyNumberFormat="1" applyFont="1" applyFill="1" applyAlignment="1">
      <alignment horizontal="right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/>
    <xf numFmtId="0" fontId="4" fillId="2" borderId="5" xfId="0" applyFont="1" applyFill="1" applyBorder="1" applyAlignment="1">
      <alignment horizontal="center"/>
    </xf>
    <xf numFmtId="10" fontId="4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/>
    <xf numFmtId="4" fontId="3" fillId="0" borderId="3" xfId="0" applyNumberFormat="1" applyFont="1" applyFill="1" applyBorder="1" applyAlignment="1"/>
    <xf numFmtId="4" fontId="3" fillId="0" borderId="1" xfId="0" applyNumberFormat="1" applyFont="1" applyFill="1" applyBorder="1" applyAlignment="1"/>
    <xf numFmtId="10" fontId="10" fillId="0" borderId="3" xfId="0" applyNumberFormat="1" applyFont="1" applyFill="1" applyBorder="1" applyAlignment="1"/>
    <xf numFmtId="0" fontId="3" fillId="0" borderId="3" xfId="0" applyFont="1" applyFill="1" applyBorder="1"/>
    <xf numFmtId="0" fontId="3" fillId="0" borderId="3" xfId="0" applyFont="1" applyFill="1" applyBorder="1" applyAlignment="1">
      <alignment horizontal="left" indent="2"/>
    </xf>
    <xf numFmtId="4" fontId="3" fillId="0" borderId="10" xfId="0" applyNumberFormat="1" applyFont="1" applyFill="1" applyBorder="1"/>
    <xf numFmtId="4" fontId="3" fillId="0" borderId="3" xfId="0" applyNumberFormat="1" applyFont="1" applyFill="1" applyBorder="1"/>
    <xf numFmtId="4" fontId="0" fillId="0" borderId="0" xfId="0" applyNumberFormat="1" applyFill="1"/>
    <xf numFmtId="4" fontId="0" fillId="0" borderId="3" xfId="0" applyNumberFormat="1" applyFill="1" applyBorder="1"/>
    <xf numFmtId="4" fontId="3" fillId="0" borderId="5" xfId="0" applyNumberFormat="1" applyFont="1" applyFill="1" applyBorder="1"/>
    <xf numFmtId="0" fontId="3" fillId="2" borderId="2" xfId="0" applyFont="1" applyFill="1" applyBorder="1" applyAlignment="1">
      <alignment vertical="center"/>
    </xf>
    <xf numFmtId="4" fontId="4" fillId="2" borderId="2" xfId="0" applyNumberFormat="1" applyFont="1" applyFill="1" applyBorder="1"/>
    <xf numFmtId="10" fontId="4" fillId="2" borderId="2" xfId="0" applyNumberFormat="1" applyFont="1" applyFill="1" applyBorder="1"/>
    <xf numFmtId="0" fontId="4" fillId="0" borderId="4" xfId="0" applyFont="1" applyFill="1" applyBorder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/>
    <xf numFmtId="10" fontId="10" fillId="0" borderId="1" xfId="0" applyNumberFormat="1" applyFont="1" applyFill="1" applyBorder="1" applyAlignment="1"/>
    <xf numFmtId="0" fontId="3" fillId="0" borderId="5" xfId="0" applyFont="1" applyFill="1" applyBorder="1" applyAlignment="1">
      <alignment horizontal="left" indent="2"/>
    </xf>
    <xf numFmtId="10" fontId="10" fillId="0" borderId="5" xfId="0" applyNumberFormat="1" applyFont="1" applyFill="1" applyBorder="1" applyAlignment="1"/>
    <xf numFmtId="4" fontId="3" fillId="0" borderId="5" xfId="0" applyNumberFormat="1" applyFont="1" applyFill="1" applyBorder="1" applyAlignment="1"/>
    <xf numFmtId="0" fontId="3" fillId="0" borderId="5" xfId="0" applyFont="1" applyFill="1" applyBorder="1"/>
    <xf numFmtId="0" fontId="3" fillId="0" borderId="14" xfId="2" applyFont="1" applyFill="1" applyBorder="1" applyAlignment="1"/>
    <xf numFmtId="0" fontId="0" fillId="0" borderId="0" xfId="2" applyFont="1" applyFill="1" applyAlignment="1"/>
    <xf numFmtId="0" fontId="4" fillId="2" borderId="8" xfId="2" applyFont="1" applyFill="1" applyBorder="1" applyAlignment="1"/>
    <xf numFmtId="0" fontId="4" fillId="2" borderId="1" xfId="0" applyFont="1" applyFill="1" applyBorder="1" applyAlignment="1">
      <alignment vertical="center" wrapText="1"/>
    </xf>
    <xf numFmtId="0" fontId="4" fillId="2" borderId="10" xfId="2" applyFont="1" applyFill="1" applyBorder="1" applyAlignment="1"/>
    <xf numFmtId="0" fontId="6" fillId="2" borderId="10" xfId="2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167" fontId="3" fillId="0" borderId="3" xfId="2" applyNumberFormat="1" applyFont="1" applyFill="1" applyBorder="1" applyAlignment="1"/>
    <xf numFmtId="167" fontId="3" fillId="0" borderId="4" xfId="2" applyNumberFormat="1" applyFont="1" applyFill="1" applyBorder="1" applyAlignment="1"/>
    <xf numFmtId="167" fontId="3" fillId="0" borderId="1" xfId="0" applyNumberFormat="1" applyFont="1" applyFill="1" applyBorder="1"/>
    <xf numFmtId="167" fontId="3" fillId="0" borderId="3" xfId="0" applyNumberFormat="1" applyFont="1" applyFill="1" applyBorder="1"/>
    <xf numFmtId="49" fontId="3" fillId="0" borderId="0" xfId="2" applyNumberFormat="1" applyFont="1" applyFill="1" applyAlignment="1">
      <alignment horizontal="left" indent="1"/>
    </xf>
    <xf numFmtId="49" fontId="3" fillId="0" borderId="0" xfId="2" applyNumberFormat="1" applyFont="1" applyFill="1" applyAlignment="1">
      <alignment horizontal="left" indent="2"/>
    </xf>
    <xf numFmtId="167" fontId="4" fillId="0" borderId="3" xfId="2" applyNumberFormat="1" applyFont="1" applyFill="1" applyBorder="1" applyAlignment="1"/>
    <xf numFmtId="167" fontId="4" fillId="0" borderId="3" xfId="2" applyNumberFormat="1" applyFont="1" applyFill="1" applyBorder="1" applyAlignment="1">
      <alignment wrapText="1"/>
    </xf>
    <xf numFmtId="167" fontId="4" fillId="0" borderId="10" xfId="2" applyNumberFormat="1" applyFont="1" applyFill="1" applyBorder="1" applyAlignment="1">
      <alignment wrapText="1"/>
    </xf>
    <xf numFmtId="167" fontId="4" fillId="0" borderId="4" xfId="2" applyNumberFormat="1" applyFont="1" applyFill="1" applyBorder="1" applyAlignment="1">
      <alignment wrapText="1"/>
    </xf>
    <xf numFmtId="4" fontId="10" fillId="0" borderId="0" xfId="0" applyNumberFormat="1" applyFont="1"/>
    <xf numFmtId="49" fontId="4" fillId="2" borderId="15" xfId="2" applyNumberFormat="1" applyFont="1" applyFill="1" applyBorder="1" applyAlignment="1"/>
    <xf numFmtId="167" fontId="3" fillId="2" borderId="2" xfId="2" applyNumberFormat="1" applyFont="1" applyFill="1" applyBorder="1" applyAlignment="1"/>
    <xf numFmtId="167" fontId="3" fillId="2" borderId="11" xfId="2" applyNumberFormat="1" applyFont="1" applyFill="1" applyBorder="1" applyAlignment="1"/>
    <xf numFmtId="169" fontId="0" fillId="0" borderId="0" xfId="0" applyNumberFormat="1"/>
    <xf numFmtId="4" fontId="0" fillId="0" borderId="0" xfId="0" applyNumberFormat="1"/>
    <xf numFmtId="0" fontId="11" fillId="0" borderId="0" xfId="0" applyFont="1"/>
    <xf numFmtId="167" fontId="3" fillId="0" borderId="0" xfId="2" applyNumberFormat="1" applyFont="1" applyFill="1" applyAlignment="1"/>
    <xf numFmtId="0" fontId="9" fillId="0" borderId="0" xfId="2" applyFont="1" applyFill="1" applyAlignment="1"/>
    <xf numFmtId="0" fontId="9" fillId="0" borderId="0" xfId="2" applyFont="1" applyFill="1" applyAlignment="1">
      <alignment horizontal="center"/>
    </xf>
    <xf numFmtId="0" fontId="14" fillId="0" borderId="0" xfId="2" applyFont="1" applyFill="1" applyAlignment="1"/>
    <xf numFmtId="164" fontId="9" fillId="0" borderId="0" xfId="2" applyNumberFormat="1" applyFont="1" applyFill="1" applyAlignment="1"/>
    <xf numFmtId="168" fontId="9" fillId="0" borderId="0" xfId="2" applyNumberFormat="1" applyFont="1" applyFill="1" applyAlignment="1">
      <alignment horizontal="right"/>
    </xf>
    <xf numFmtId="0" fontId="13" fillId="2" borderId="2" xfId="2" applyFont="1" applyFill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3" xfId="2" applyFont="1" applyFill="1" applyBorder="1" applyAlignment="1">
      <alignment horizontal="left"/>
    </xf>
    <xf numFmtId="0" fontId="9" fillId="0" borderId="3" xfId="2" applyFont="1" applyFill="1" applyBorder="1" applyAlignment="1"/>
    <xf numFmtId="0" fontId="9" fillId="0" borderId="4" xfId="2" applyFont="1" applyFill="1" applyBorder="1" applyAlignment="1"/>
    <xf numFmtId="0" fontId="9" fillId="0" borderId="6" xfId="2" applyFont="1" applyFill="1" applyBorder="1" applyAlignment="1"/>
    <xf numFmtId="0" fontId="9" fillId="0" borderId="5" xfId="2" applyFont="1" applyFill="1" applyBorder="1" applyAlignment="1"/>
    <xf numFmtId="0" fontId="13" fillId="2" borderId="11" xfId="2" applyFont="1" applyFill="1" applyBorder="1" applyAlignment="1">
      <alignment horizontal="center" vertical="center"/>
    </xf>
    <xf numFmtId="0" fontId="9" fillId="0" borderId="11" xfId="2" applyFont="1" applyFill="1" applyBorder="1" applyAlignment="1"/>
    <xf numFmtId="0" fontId="9" fillId="0" borderId="10" xfId="2" applyFont="1" applyFill="1" applyBorder="1" applyAlignment="1"/>
    <xf numFmtId="0" fontId="13" fillId="2" borderId="2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/>
    <xf numFmtId="0" fontId="9" fillId="0" borderId="0" xfId="2" applyFont="1" applyFill="1" applyAlignment="1">
      <alignment horizontal="left"/>
    </xf>
    <xf numFmtId="0" fontId="13" fillId="2" borderId="1" xfId="2" applyFont="1" applyFill="1" applyBorder="1" applyAlignment="1">
      <alignment horizontal="center"/>
    </xf>
    <xf numFmtId="0" fontId="13" fillId="2" borderId="3" xfId="2" applyFont="1" applyFill="1" applyBorder="1" applyAlignment="1">
      <alignment horizontal="center"/>
    </xf>
    <xf numFmtId="0" fontId="13" fillId="2" borderId="4" xfId="2" applyFont="1" applyFill="1" applyBorder="1" applyAlignment="1">
      <alignment horizontal="center"/>
    </xf>
    <xf numFmtId="0" fontId="13" fillId="2" borderId="10" xfId="2" applyFont="1" applyFill="1" applyBorder="1" applyAlignment="1">
      <alignment horizontal="center"/>
    </xf>
    <xf numFmtId="0" fontId="13" fillId="2" borderId="3" xfId="2" applyFont="1" applyFill="1" applyBorder="1" applyAlignment="1"/>
    <xf numFmtId="0" fontId="13" fillId="2" borderId="5" xfId="2" applyFont="1" applyFill="1" applyBorder="1" applyAlignment="1"/>
    <xf numFmtId="0" fontId="13" fillId="2" borderId="5" xfId="2" applyFont="1" applyFill="1" applyBorder="1" applyAlignment="1">
      <alignment horizontal="center"/>
    </xf>
    <xf numFmtId="0" fontId="9" fillId="0" borderId="9" xfId="2" applyFont="1" applyFill="1" applyBorder="1" applyAlignment="1"/>
    <xf numFmtId="0" fontId="9" fillId="0" borderId="8" xfId="2" applyFont="1" applyFill="1" applyBorder="1" applyAlignment="1"/>
    <xf numFmtId="0" fontId="9" fillId="0" borderId="7" xfId="2" applyFont="1" applyFill="1" applyBorder="1" applyAlignment="1"/>
    <xf numFmtId="0" fontId="13" fillId="2" borderId="8" xfId="2" applyFont="1" applyFill="1" applyBorder="1" applyAlignment="1">
      <alignment horizontal="center"/>
    </xf>
    <xf numFmtId="0" fontId="13" fillId="2" borderId="9" xfId="2" applyFont="1" applyFill="1" applyBorder="1" applyAlignment="1">
      <alignment horizontal="center"/>
    </xf>
    <xf numFmtId="0" fontId="13" fillId="2" borderId="7" xfId="2" applyFont="1" applyFill="1" applyBorder="1" applyAlignment="1">
      <alignment horizontal="center"/>
    </xf>
    <xf numFmtId="0" fontId="13" fillId="2" borderId="6" xfId="2" applyFont="1" applyFill="1" applyBorder="1" applyAlignment="1">
      <alignment horizontal="center"/>
    </xf>
    <xf numFmtId="4" fontId="9" fillId="0" borderId="10" xfId="2" applyNumberFormat="1" applyFont="1" applyFill="1" applyBorder="1" applyAlignment="1"/>
    <xf numFmtId="4" fontId="9" fillId="0" borderId="4" xfId="2" applyNumberFormat="1" applyFont="1" applyFill="1" applyBorder="1" applyAlignment="1"/>
    <xf numFmtId="4" fontId="9" fillId="0" borderId="3" xfId="2" applyNumberFormat="1" applyFont="1" applyFill="1" applyBorder="1" applyAlignment="1"/>
    <xf numFmtId="4" fontId="9" fillId="0" borderId="6" xfId="2" applyNumberFormat="1" applyFont="1" applyFill="1" applyBorder="1" applyAlignment="1"/>
    <xf numFmtId="4" fontId="9" fillId="0" borderId="5" xfId="2" applyNumberFormat="1" applyFont="1" applyFill="1" applyBorder="1" applyAlignment="1"/>
    <xf numFmtId="0" fontId="9" fillId="0" borderId="2" xfId="2" applyFont="1" applyFill="1" applyBorder="1" applyAlignment="1"/>
    <xf numFmtId="4" fontId="9" fillId="0" borderId="12" xfId="2" applyNumberFormat="1" applyFont="1" applyFill="1" applyBorder="1" applyAlignment="1"/>
    <xf numFmtId="0" fontId="13" fillId="2" borderId="13" xfId="2" applyFont="1" applyFill="1" applyBorder="1" applyAlignment="1">
      <alignment horizontal="center"/>
    </xf>
    <xf numFmtId="0" fontId="13" fillId="2" borderId="0" xfId="2" applyFont="1" applyFill="1" applyAlignment="1">
      <alignment horizontal="center"/>
    </xf>
    <xf numFmtId="9" fontId="9" fillId="0" borderId="3" xfId="2" applyNumberFormat="1" applyFont="1" applyFill="1" applyBorder="1" applyAlignment="1">
      <alignment horizontal="center"/>
    </xf>
    <xf numFmtId="9" fontId="9" fillId="0" borderId="5" xfId="2" applyNumberFormat="1" applyFont="1" applyFill="1" applyBorder="1" applyAlignment="1">
      <alignment horizontal="center"/>
    </xf>
    <xf numFmtId="164" fontId="9" fillId="0" borderId="6" xfId="2" applyNumberFormat="1" applyFont="1" applyFill="1" applyBorder="1" applyAlignment="1"/>
    <xf numFmtId="164" fontId="9" fillId="0" borderId="7" xfId="2" applyNumberFormat="1" applyFont="1" applyFill="1" applyBorder="1" applyAlignment="1"/>
    <xf numFmtId="0" fontId="13" fillId="2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/>
    <xf numFmtId="0" fontId="13" fillId="0" borderId="9" xfId="2" applyFont="1" applyFill="1" applyBorder="1" applyAlignment="1"/>
    <xf numFmtId="0" fontId="13" fillId="0" borderId="8" xfId="2" applyFont="1" applyFill="1" applyBorder="1" applyAlignment="1"/>
    <xf numFmtId="164" fontId="13" fillId="2" borderId="2" xfId="2" applyNumberFormat="1" applyFont="1" applyFill="1" applyBorder="1" applyAlignment="1">
      <alignment horizontal="center" vertical="center"/>
    </xf>
    <xf numFmtId="164" fontId="9" fillId="0" borderId="1" xfId="2" applyNumberFormat="1" applyFont="1" applyFill="1" applyBorder="1" applyAlignment="1"/>
    <xf numFmtId="164" fontId="9" fillId="0" borderId="3" xfId="2" applyNumberFormat="1" applyFont="1" applyFill="1" applyBorder="1" applyAlignment="1"/>
    <xf numFmtId="0" fontId="9" fillId="0" borderId="14" xfId="2" applyFont="1" applyFill="1" applyBorder="1" applyAlignment="1"/>
    <xf numFmtId="0" fontId="13" fillId="2" borderId="7" xfId="2" applyFont="1" applyFill="1" applyBorder="1" applyAlignment="1"/>
    <xf numFmtId="0" fontId="9" fillId="0" borderId="12" xfId="2" applyFont="1" applyFill="1" applyBorder="1" applyAlignment="1"/>
    <xf numFmtId="9" fontId="9" fillId="0" borderId="2" xfId="2" applyNumberFormat="1" applyFont="1" applyFill="1" applyBorder="1" applyAlignment="1"/>
    <xf numFmtId="0" fontId="9" fillId="0" borderId="15" xfId="2" applyFont="1" applyFill="1" applyBorder="1" applyAlignment="1"/>
    <xf numFmtId="9" fontId="9" fillId="0" borderId="15" xfId="2" applyNumberFormat="1" applyFont="1" applyFill="1" applyBorder="1" applyAlignment="1"/>
    <xf numFmtId="0" fontId="13" fillId="2" borderId="4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 wrapText="1"/>
    </xf>
    <xf numFmtId="0" fontId="13" fillId="0" borderId="0" xfId="2" applyFont="1" applyFill="1" applyAlignment="1"/>
    <xf numFmtId="0" fontId="3" fillId="0" borderId="3" xfId="2" applyFont="1" applyFill="1" applyBorder="1" applyAlignment="1">
      <alignment horizontal="justify" vertical="top"/>
    </xf>
    <xf numFmtId="4" fontId="0" fillId="0" borderId="12" xfId="2" applyNumberFormat="1" applyFont="1" applyFill="1" applyBorder="1" applyAlignment="1"/>
    <xf numFmtId="4" fontId="3" fillId="0" borderId="0" xfId="0" applyNumberFormat="1" applyFont="1" applyFill="1"/>
    <xf numFmtId="0" fontId="9" fillId="0" borderId="0" xfId="2" applyNumberFormat="1" applyFont="1" applyFill="1" applyAlignment="1"/>
    <xf numFmtId="4" fontId="0" fillId="0" borderId="10" xfId="0" applyNumberFormat="1" applyFill="1" applyBorder="1"/>
    <xf numFmtId="0" fontId="4" fillId="2" borderId="3" xfId="0" applyFont="1" applyFill="1" applyBorder="1" applyAlignment="1"/>
    <xf numFmtId="4" fontId="4" fillId="2" borderId="5" xfId="0" applyNumberFormat="1" applyFont="1" applyFill="1" applyBorder="1"/>
    <xf numFmtId="4" fontId="0" fillId="0" borderId="17" xfId="0" applyNumberFormat="1" applyFill="1" applyBorder="1"/>
    <xf numFmtId="49" fontId="3" fillId="0" borderId="4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" fontId="0" fillId="0" borderId="16" xfId="0" applyNumberFormat="1" applyFill="1" applyBorder="1"/>
    <xf numFmtId="4" fontId="0" fillId="0" borderId="18" xfId="0" applyNumberFormat="1" applyFill="1" applyBorder="1"/>
    <xf numFmtId="0" fontId="3" fillId="0" borderId="0" xfId="0" applyFont="1" applyFill="1" applyBorder="1"/>
    <xf numFmtId="10" fontId="10" fillId="0" borderId="4" xfId="0" applyNumberFormat="1" applyFont="1" applyFill="1" applyBorder="1" applyAlignment="1"/>
    <xf numFmtId="10" fontId="3" fillId="0" borderId="0" xfId="9" applyNumberFormat="1" applyFont="1" applyFill="1" applyAlignment="1"/>
    <xf numFmtId="4" fontId="3" fillId="0" borderId="8" xfId="2" applyNumberFormat="1" applyFont="1" applyFill="1" applyBorder="1" applyAlignment="1">
      <alignment vertical="center"/>
    </xf>
    <xf numFmtId="4" fontId="3" fillId="0" borderId="9" xfId="2" applyNumberFormat="1" applyFont="1" applyFill="1" applyBorder="1" applyAlignment="1">
      <alignment vertical="center"/>
    </xf>
    <xf numFmtId="4" fontId="3" fillId="0" borderId="10" xfId="2" applyNumberFormat="1" applyFont="1" applyFill="1" applyBorder="1" applyAlignment="1">
      <alignment vertical="center"/>
    </xf>
    <xf numFmtId="10" fontId="3" fillId="0" borderId="1" xfId="2" applyNumberFormat="1" applyFont="1" applyFill="1" applyBorder="1" applyAlignment="1">
      <alignment vertical="center"/>
    </xf>
    <xf numFmtId="164" fontId="3" fillId="0" borderId="9" xfId="2" applyNumberFormat="1" applyFont="1" applyFill="1" applyBorder="1" applyAlignment="1">
      <alignment vertical="center"/>
    </xf>
    <xf numFmtId="166" fontId="3" fillId="0" borderId="3" xfId="2" applyNumberFormat="1" applyFont="1" applyFill="1" applyBorder="1" applyAlignment="1">
      <alignment vertical="center"/>
    </xf>
    <xf numFmtId="4" fontId="3" fillId="0" borderId="4" xfId="2" applyNumberFormat="1" applyFont="1" applyFill="1" applyBorder="1" applyAlignment="1">
      <alignment vertical="center"/>
    </xf>
    <xf numFmtId="10" fontId="3" fillId="0" borderId="3" xfId="2" applyNumberFormat="1" applyFont="1" applyFill="1" applyBorder="1" applyAlignment="1">
      <alignment vertical="center"/>
    </xf>
    <xf numFmtId="164" fontId="3" fillId="0" borderId="4" xfId="2" applyNumberFormat="1" applyFont="1" applyFill="1" applyBorder="1" applyAlignment="1">
      <alignment vertical="center"/>
    </xf>
    <xf numFmtId="4" fontId="3" fillId="0" borderId="6" xfId="2" applyNumberFormat="1" applyFont="1" applyFill="1" applyBorder="1" applyAlignment="1">
      <alignment vertical="center"/>
    </xf>
    <xf numFmtId="4" fontId="3" fillId="0" borderId="7" xfId="2" applyNumberFormat="1" applyFont="1" applyFill="1" applyBorder="1" applyAlignment="1">
      <alignment vertical="center"/>
    </xf>
    <xf numFmtId="10" fontId="3" fillId="0" borderId="5" xfId="2" applyNumberFormat="1" applyFont="1" applyFill="1" applyBorder="1" applyAlignment="1">
      <alignment vertical="center"/>
    </xf>
    <xf numFmtId="164" fontId="3" fillId="0" borderId="6" xfId="2" applyNumberFormat="1" applyFont="1" applyFill="1" applyBorder="1" applyAlignment="1">
      <alignment vertical="center"/>
    </xf>
    <xf numFmtId="4" fontId="3" fillId="0" borderId="12" xfId="2" applyNumberFormat="1" applyFont="1" applyFill="1" applyBorder="1" applyAlignment="1">
      <alignment vertical="center"/>
    </xf>
    <xf numFmtId="4" fontId="3" fillId="0" borderId="11" xfId="2" applyNumberFormat="1" applyFont="1" applyFill="1" applyBorder="1" applyAlignment="1">
      <alignment vertical="center"/>
    </xf>
    <xf numFmtId="164" fontId="3" fillId="0" borderId="11" xfId="2" applyNumberFormat="1" applyFont="1" applyFill="1" applyBorder="1" applyAlignment="1">
      <alignment vertical="center"/>
    </xf>
    <xf numFmtId="166" fontId="3" fillId="0" borderId="2" xfId="2" applyNumberFormat="1" applyFont="1" applyFill="1" applyBorder="1" applyAlignment="1">
      <alignment vertical="center"/>
    </xf>
    <xf numFmtId="4" fontId="3" fillId="0" borderId="0" xfId="2" applyNumberFormat="1" applyFont="1" applyFill="1" applyAlignment="1">
      <alignment vertical="center"/>
    </xf>
    <xf numFmtId="164" fontId="3" fillId="0" borderId="2" xfId="2" applyNumberFormat="1" applyFont="1" applyFill="1" applyBorder="1" applyAlignment="1">
      <alignment vertical="center"/>
    </xf>
    <xf numFmtId="4" fontId="3" fillId="0" borderId="13" xfId="2" applyNumberFormat="1" applyFont="1" applyFill="1" applyBorder="1" applyAlignment="1">
      <alignment vertical="center"/>
    </xf>
    <xf numFmtId="10" fontId="3" fillId="0" borderId="2" xfId="2" applyNumberFormat="1" applyFont="1" applyFill="1" applyBorder="1" applyAlignment="1">
      <alignment vertical="center"/>
    </xf>
    <xf numFmtId="4" fontId="3" fillId="0" borderId="14" xfId="2" applyNumberFormat="1" applyFont="1" applyFill="1" applyBorder="1" applyAlignment="1">
      <alignment vertical="center"/>
    </xf>
    <xf numFmtId="4" fontId="3" fillId="0" borderId="11" xfId="2" applyNumberFormat="1" applyFont="1" applyFill="1" applyBorder="1" applyAlignment="1">
      <alignment horizontal="center" vertical="center"/>
    </xf>
    <xf numFmtId="164" fontId="3" fillId="0" borderId="2" xfId="2" applyNumberFormat="1" applyFont="1" applyFill="1" applyBorder="1" applyAlignment="1">
      <alignment horizontal="center" vertical="center"/>
    </xf>
    <xf numFmtId="167" fontId="3" fillId="2" borderId="19" xfId="2" applyNumberFormat="1" applyFont="1" applyFill="1" applyBorder="1" applyAlignment="1"/>
    <xf numFmtId="4" fontId="3" fillId="0" borderId="12" xfId="2" applyNumberFormat="1" applyFont="1" applyFill="1" applyBorder="1" applyAlignment="1">
      <alignment horizontal="right" vertical="center"/>
    </xf>
    <xf numFmtId="167" fontId="3" fillId="2" borderId="12" xfId="2" applyNumberFormat="1" applyFont="1" applyFill="1" applyBorder="1" applyAlignment="1">
      <alignment horizontal="right"/>
    </xf>
    <xf numFmtId="166" fontId="3" fillId="2" borderId="2" xfId="2" applyNumberFormat="1" applyFont="1" applyFill="1" applyBorder="1" applyAlignment="1">
      <alignment horizontal="right"/>
    </xf>
    <xf numFmtId="0" fontId="0" fillId="0" borderId="0" xfId="0" applyFill="1"/>
    <xf numFmtId="4" fontId="3" fillId="0" borderId="0" xfId="2" applyNumberFormat="1" applyFont="1" applyFill="1" applyAlignment="1"/>
    <xf numFmtId="4" fontId="3" fillId="0" borderId="2" xfId="2" applyNumberFormat="1" applyFont="1" applyFill="1" applyBorder="1" applyAlignment="1">
      <alignment horizontal="right"/>
    </xf>
    <xf numFmtId="4" fontId="3" fillId="0" borderId="3" xfId="0" applyNumberFormat="1" applyFont="1" applyBorder="1"/>
    <xf numFmtId="0" fontId="9" fillId="0" borderId="0" xfId="2" applyFont="1" applyFill="1" applyAlignment="1">
      <alignment vertical="center" wrapText="1"/>
    </xf>
    <xf numFmtId="0" fontId="0" fillId="0" borderId="0" xfId="0" applyFill="1"/>
    <xf numFmtId="49" fontId="4" fillId="2" borderId="5" xfId="2" applyNumberFormat="1" applyFont="1" applyFill="1" applyBorder="1" applyAlignment="1">
      <alignment horizontal="center"/>
    </xf>
    <xf numFmtId="0" fontId="2" fillId="0" borderId="0" xfId="2" applyFont="1" applyFill="1" applyAlignment="1">
      <alignment horizontal="center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/>
    </xf>
    <xf numFmtId="49" fontId="4" fillId="2" borderId="1" xfId="2" applyNumberFormat="1" applyFont="1" applyFill="1" applyBorder="1" applyAlignment="1">
      <alignment horizontal="center"/>
    </xf>
    <xf numFmtId="0" fontId="0" fillId="4" borderId="2" xfId="0" applyFill="1" applyBorder="1"/>
    <xf numFmtId="4" fontId="0" fillId="4" borderId="2" xfId="0" applyNumberFormat="1" applyFill="1" applyBorder="1"/>
    <xf numFmtId="4" fontId="3" fillId="0" borderId="2" xfId="2" applyNumberFormat="1" applyFont="1" applyFill="1" applyBorder="1" applyAlignment="1">
      <alignment horizontal="right" vertical="center"/>
    </xf>
    <xf numFmtId="167" fontId="3" fillId="2" borderId="2" xfId="2" applyNumberFormat="1" applyFont="1" applyFill="1" applyBorder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2" fontId="3" fillId="0" borderId="2" xfId="2" applyNumberFormat="1" applyFont="1" applyFill="1" applyBorder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  <xf numFmtId="4" fontId="3" fillId="2" borderId="2" xfId="2" applyNumberFormat="1" applyFont="1" applyFill="1" applyBorder="1" applyAlignment="1">
      <alignment horizontal="right"/>
    </xf>
    <xf numFmtId="0" fontId="9" fillId="0" borderId="13" xfId="2" applyFont="1" applyFill="1" applyBorder="1" applyAlignment="1">
      <alignment horizontal="left" vertical="center" wrapText="1"/>
    </xf>
    <xf numFmtId="0" fontId="9" fillId="0" borderId="0" xfId="2" applyFont="1" applyFill="1" applyAlignment="1">
      <alignment horizontal="left" vertical="center" wrapText="1"/>
    </xf>
    <xf numFmtId="0" fontId="5" fillId="0" borderId="0" xfId="2" applyFont="1" applyFill="1" applyAlignment="1">
      <alignment horizontal="center"/>
    </xf>
    <xf numFmtId="49" fontId="3" fillId="0" borderId="0" xfId="2" applyNumberFormat="1" applyFont="1" applyFill="1" applyAlignment="1">
      <alignment horizontal="center"/>
    </xf>
    <xf numFmtId="0" fontId="4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49" fontId="5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0" fillId="0" borderId="14" xfId="0" applyFill="1" applyBorder="1"/>
    <xf numFmtId="0" fontId="9" fillId="0" borderId="13" xfId="0" applyFont="1" applyFill="1" applyBorder="1" applyAlignment="1">
      <alignment horizontal="left" vertical="center" wrapText="1"/>
    </xf>
    <xf numFmtId="0" fontId="3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0" fontId="9" fillId="0" borderId="3" xfId="2" applyNumberFormat="1" applyFont="1" applyFill="1" applyBorder="1" applyAlignment="1">
      <alignment horizontal="center"/>
    </xf>
    <xf numFmtId="0" fontId="12" fillId="0" borderId="0" xfId="2" applyFont="1" applyFill="1" applyAlignment="1">
      <alignment horizontal="center" vertical="center"/>
    </xf>
    <xf numFmtId="0" fontId="13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0" fillId="0" borderId="1" xfId="0" applyFill="1" applyBorder="1"/>
    <xf numFmtId="4" fontId="9" fillId="0" borderId="3" xfId="2" applyNumberFormat="1" applyFont="1" applyFill="1" applyBorder="1" applyAlignment="1">
      <alignment horizontal="center"/>
    </xf>
    <xf numFmtId="4" fontId="9" fillId="0" borderId="5" xfId="2" applyNumberFormat="1" applyFont="1" applyFill="1" applyBorder="1" applyAlignment="1">
      <alignment horizontal="center"/>
    </xf>
    <xf numFmtId="0" fontId="0" fillId="0" borderId="3" xfId="0" applyFill="1" applyBorder="1"/>
    <xf numFmtId="4" fontId="9" fillId="0" borderId="1" xfId="2" applyNumberFormat="1" applyFont="1" applyFill="1" applyBorder="1" applyAlignment="1">
      <alignment horizontal="center"/>
    </xf>
    <xf numFmtId="0" fontId="13" fillId="2" borderId="1" xfId="2" applyFont="1" applyFill="1" applyBorder="1" applyAlignment="1">
      <alignment horizontal="center"/>
    </xf>
    <xf numFmtId="0" fontId="13" fillId="2" borderId="12" xfId="2" applyFont="1" applyFill="1" applyBorder="1" applyAlignment="1">
      <alignment horizontal="center" vertical="center"/>
    </xf>
    <xf numFmtId="4" fontId="16" fillId="0" borderId="18" xfId="0" applyNumberFormat="1" applyFont="1" applyBorder="1" applyAlignment="1">
      <alignment horizontal="center"/>
    </xf>
    <xf numFmtId="0" fontId="0" fillId="0" borderId="5" xfId="0" applyFill="1" applyBorder="1"/>
    <xf numFmtId="49" fontId="9" fillId="0" borderId="0" xfId="0" applyNumberFormat="1" applyFont="1" applyAlignment="1" applyProtection="1">
      <alignment horizontal="left" vertical="center"/>
    </xf>
    <xf numFmtId="0" fontId="13" fillId="2" borderId="5" xfId="2" applyFont="1" applyFill="1" applyBorder="1" applyAlignment="1">
      <alignment horizontal="center"/>
    </xf>
    <xf numFmtId="0" fontId="13" fillId="2" borderId="2" xfId="2" applyFont="1" applyFill="1" applyBorder="1" applyAlignment="1">
      <alignment horizontal="center"/>
    </xf>
  </cellXfs>
  <cellStyles count="10">
    <cellStyle name="Normal" xfId="0" builtinId="0" customBuiltin="1"/>
    <cellStyle name="Normal 2" xfId="2" xr:uid="{00000000-0005-0000-0000-000001000000}"/>
    <cellStyle name="Normal 2 2" xfId="3" xr:uid="{00000000-0005-0000-0000-000002000000}"/>
    <cellStyle name="Normal 3" xfId="4" xr:uid="{00000000-0005-0000-0000-000003000000}"/>
    <cellStyle name="Normal 5" xfId="5" xr:uid="{00000000-0005-0000-0000-000004000000}"/>
    <cellStyle name="Porcentagem" xfId="9" builtinId="5"/>
    <cellStyle name="Separador de milhares 2" xfId="6" xr:uid="{00000000-0005-0000-0000-000005000000}"/>
    <cellStyle name="Vírgula" xfId="1" builtinId="3" customBuiltin="1"/>
    <cellStyle name="Vírgula 2" xfId="7" xr:uid="{00000000-0005-0000-0000-000007000000}"/>
    <cellStyle name="Vírgula 3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16"/>
  <sheetViews>
    <sheetView tabSelected="1" topLeftCell="A7" zoomScale="94" zoomScaleNormal="94" workbookViewId="0">
      <selection activeCell="P88" sqref="P88"/>
    </sheetView>
  </sheetViews>
  <sheetFormatPr defaultRowHeight="11.25" customHeight="1"/>
  <cols>
    <col min="1" max="1" width="59.28515625" style="1" customWidth="1"/>
    <col min="2" max="2" width="15.5703125" style="1" customWidth="1"/>
    <col min="3" max="3" width="15" style="1" customWidth="1"/>
    <col min="4" max="4" width="13.85546875" style="1" customWidth="1"/>
    <col min="5" max="6" width="15.5703125" style="1" customWidth="1"/>
    <col min="7" max="8" width="13.85546875" style="1" customWidth="1"/>
    <col min="9" max="9" width="15.5703125" style="1" customWidth="1"/>
    <col min="10" max="10" width="13.85546875" style="1" customWidth="1"/>
    <col min="11" max="11" width="11.7109375" style="1" customWidth="1"/>
    <col min="12" max="12" width="15.140625" style="1" customWidth="1"/>
    <col min="13" max="13" width="13.85546875" style="1" customWidth="1"/>
    <col min="14" max="14" width="18.5703125" style="1" customWidth="1"/>
    <col min="15" max="15" width="6.5703125" style="1" customWidth="1"/>
    <col min="16" max="17" width="15.42578125" style="1" customWidth="1"/>
    <col min="18" max="18" width="22" style="1" customWidth="1"/>
    <col min="19" max="19" width="13.42578125" style="1" customWidth="1"/>
    <col min="20" max="1024" width="9.140625" style="1" customWidth="1"/>
    <col min="1025" max="1025" width="9.140625" customWidth="1"/>
  </cols>
  <sheetData>
    <row r="1" spans="1:1024" ht="15.75">
      <c r="A1" s="302" t="s">
        <v>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</row>
    <row r="2" spans="1:1024" ht="11.25" customHeight="1">
      <c r="A2" s="2"/>
    </row>
    <row r="3" spans="1:1024" ht="11.25" customHeight="1">
      <c r="A3" s="316" t="s">
        <v>1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</row>
    <row r="4" spans="1:1024" ht="11.25" customHeight="1">
      <c r="A4" s="317" t="s">
        <v>2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</row>
    <row r="5" spans="1:1024" ht="11.25" customHeight="1">
      <c r="A5" s="318" t="s">
        <v>3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</row>
    <row r="6" spans="1:1024" ht="11.25" customHeight="1">
      <c r="A6" s="319" t="s">
        <v>4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</row>
    <row r="7" spans="1:1024" ht="11.25" customHeight="1">
      <c r="A7" s="319" t="s">
        <v>431</v>
      </c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</row>
    <row r="8" spans="1:1024" ht="11.25" customHeight="1">
      <c r="A8" s="3"/>
      <c r="B8" s="3"/>
      <c r="C8" s="3"/>
      <c r="D8" s="3"/>
      <c r="E8" s="3"/>
      <c r="F8" s="3"/>
      <c r="G8" s="3"/>
      <c r="H8" s="3"/>
      <c r="I8" s="4"/>
      <c r="J8" s="4"/>
      <c r="K8" s="4"/>
    </row>
    <row r="9" spans="1:1024" ht="11.25" customHeight="1">
      <c r="A9" s="5" t="s">
        <v>5</v>
      </c>
      <c r="E9" s="266"/>
      <c r="H9" s="6"/>
      <c r="I9" s="4"/>
      <c r="J9" s="7"/>
      <c r="L9" s="7" t="s">
        <v>6</v>
      </c>
    </row>
    <row r="10" spans="1:1024" ht="11.25" customHeight="1">
      <c r="A10" s="8"/>
      <c r="B10" s="303" t="s">
        <v>7</v>
      </c>
      <c r="C10" s="303"/>
      <c r="D10" s="303" t="s">
        <v>8</v>
      </c>
      <c r="E10" s="303"/>
      <c r="F10" s="304" t="s">
        <v>9</v>
      </c>
      <c r="G10" s="304"/>
      <c r="H10" s="304"/>
      <c r="I10" s="304"/>
      <c r="J10" s="304"/>
      <c r="K10" s="304"/>
      <c r="L10" s="9" t="s">
        <v>10</v>
      </c>
    </row>
    <row r="11" spans="1:1024" ht="12.75" customHeight="1">
      <c r="A11" s="10" t="s">
        <v>11</v>
      </c>
      <c r="B11" s="303"/>
      <c r="C11" s="303"/>
      <c r="D11" s="303"/>
      <c r="E11" s="303"/>
      <c r="F11" s="305" t="s">
        <v>12</v>
      </c>
      <c r="G11" s="305"/>
      <c r="H11" s="11" t="s">
        <v>13</v>
      </c>
      <c r="I11" s="305" t="s">
        <v>14</v>
      </c>
      <c r="J11" s="305"/>
      <c r="K11" s="12" t="s">
        <v>13</v>
      </c>
      <c r="L11" s="13"/>
    </row>
    <row r="12" spans="1:1024" ht="11.25" customHeight="1">
      <c r="A12" s="14"/>
      <c r="B12" s="15"/>
      <c r="C12" s="16"/>
      <c r="D12" s="301" t="s">
        <v>15</v>
      </c>
      <c r="E12" s="301"/>
      <c r="F12" s="301" t="s">
        <v>16</v>
      </c>
      <c r="G12" s="301"/>
      <c r="H12" s="18" t="s">
        <v>17</v>
      </c>
      <c r="I12" s="301" t="s">
        <v>18</v>
      </c>
      <c r="J12" s="301"/>
      <c r="K12" s="19" t="s">
        <v>19</v>
      </c>
      <c r="L12" s="17" t="s">
        <v>20</v>
      </c>
    </row>
    <row r="13" spans="1:1024" s="91" customFormat="1" ht="12.75">
      <c r="A13" s="20" t="s">
        <v>21</v>
      </c>
      <c r="B13" s="21"/>
      <c r="C13" s="267">
        <f>SUM(C14,C53,C54,C77)</f>
        <v>155423</v>
      </c>
      <c r="D13" s="268"/>
      <c r="E13" s="267">
        <f>SUM(E14,E53,E54,E77)</f>
        <v>155423</v>
      </c>
      <c r="F13" s="268"/>
      <c r="G13" s="269">
        <f>SUM(G14,G53,G54,G77)</f>
        <v>60270.8</v>
      </c>
      <c r="H13" s="270">
        <f t="shared" ref="H13:H37" si="0">IF(AND(G13="",E13=""),"",IF(AND(G13&gt;0,E13&gt;0),G13/E13,0))</f>
        <v>0.38778559157910991</v>
      </c>
      <c r="I13" s="271"/>
      <c r="J13" s="267">
        <f>SUM(J14,J53,J54,J77)</f>
        <v>448315.36</v>
      </c>
      <c r="K13" s="270">
        <f t="shared" ref="K13:K43" si="1">IF(AND(J13="",E13=""),"",IF(AND(J13&gt;0,E13&gt;0),J13/E13,0))</f>
        <v>2.8844853078373212</v>
      </c>
      <c r="L13" s="272">
        <f t="shared" ref="L13:L43" si="2">E13-J13</f>
        <v>-292892.36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spans="1:1024" s="91" customFormat="1" ht="12.75">
      <c r="A14" s="28" t="s">
        <v>22</v>
      </c>
      <c r="B14" s="21"/>
      <c r="C14" s="269">
        <f>SUM(C15,C19,C23,C32,C33,C34,C39,C48)</f>
        <v>155423</v>
      </c>
      <c r="D14" s="273"/>
      <c r="E14" s="269">
        <f>SUM(E15,E19,E23,E32,E33,E34,E39,E48)</f>
        <v>155423</v>
      </c>
      <c r="F14" s="273"/>
      <c r="G14" s="269">
        <f>SUM(G15,G19,G23,G32,G33,G34,G39,G48,G31)</f>
        <v>60270.8</v>
      </c>
      <c r="H14" s="274">
        <f t="shared" si="0"/>
        <v>0.38778559157910991</v>
      </c>
      <c r="I14" s="275"/>
      <c r="J14" s="269">
        <f>SUM(J15,J19,J23,J31,J32,J33,J34,J39,J48)</f>
        <v>448315.36</v>
      </c>
      <c r="K14" s="274">
        <f t="shared" si="1"/>
        <v>2.8844853078373212</v>
      </c>
      <c r="L14" s="272">
        <f t="shared" si="2"/>
        <v>-292892.36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</row>
    <row r="15" spans="1:1024" s="91" customFormat="1" ht="12.75" hidden="1">
      <c r="A15" s="28" t="s">
        <v>23</v>
      </c>
      <c r="B15" s="21"/>
      <c r="C15" s="269">
        <f>SUM(C16:C18)</f>
        <v>0</v>
      </c>
      <c r="D15" s="273"/>
      <c r="E15" s="269">
        <f>SUM(E16:E18)</f>
        <v>0</v>
      </c>
      <c r="F15" s="273"/>
      <c r="G15" s="269">
        <f>SUM(G16:G18)</f>
        <v>0</v>
      </c>
      <c r="H15" s="274">
        <f t="shared" si="0"/>
        <v>0</v>
      </c>
      <c r="I15" s="275"/>
      <c r="J15" s="269">
        <f>SUM(J16:J18)</f>
        <v>0</v>
      </c>
      <c r="K15" s="274">
        <f t="shared" si="1"/>
        <v>0</v>
      </c>
      <c r="L15" s="272">
        <f t="shared" si="2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</row>
    <row r="16" spans="1:1024" s="91" customFormat="1" ht="12.75" hidden="1">
      <c r="A16" s="28" t="s">
        <v>24</v>
      </c>
      <c r="B16" s="21"/>
      <c r="C16" s="269"/>
      <c r="D16" s="273"/>
      <c r="E16" s="269"/>
      <c r="F16" s="273"/>
      <c r="G16" s="269"/>
      <c r="H16" s="274" t="str">
        <f t="shared" si="0"/>
        <v/>
      </c>
      <c r="I16" s="275"/>
      <c r="J16" s="269"/>
      <c r="K16" s="274" t="str">
        <f t="shared" si="1"/>
        <v/>
      </c>
      <c r="L16" s="272">
        <f t="shared" si="2"/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</row>
    <row r="17" spans="1:1024" s="91" customFormat="1" ht="12.75" hidden="1">
      <c r="A17" s="28" t="s">
        <v>25</v>
      </c>
      <c r="B17" s="21"/>
      <c r="C17" s="269"/>
      <c r="D17" s="273"/>
      <c r="E17" s="269"/>
      <c r="F17" s="273"/>
      <c r="G17" s="269"/>
      <c r="H17" s="274" t="str">
        <f t="shared" si="0"/>
        <v/>
      </c>
      <c r="I17" s="275"/>
      <c r="J17" s="269"/>
      <c r="K17" s="274" t="str">
        <f t="shared" si="1"/>
        <v/>
      </c>
      <c r="L17" s="272">
        <f t="shared" si="2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</row>
    <row r="18" spans="1:1024" s="91" customFormat="1" ht="12.75" hidden="1">
      <c r="A18" s="28" t="s">
        <v>26</v>
      </c>
      <c r="B18" s="21"/>
      <c r="C18" s="269"/>
      <c r="D18" s="273"/>
      <c r="E18" s="269"/>
      <c r="F18" s="273"/>
      <c r="G18" s="269"/>
      <c r="H18" s="274" t="str">
        <f t="shared" si="0"/>
        <v/>
      </c>
      <c r="I18" s="275"/>
      <c r="J18" s="269"/>
      <c r="K18" s="274" t="str">
        <f t="shared" si="1"/>
        <v/>
      </c>
      <c r="L18" s="272">
        <f t="shared" si="2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</row>
    <row r="19" spans="1:1024" s="91" customFormat="1" ht="12.75" hidden="1">
      <c r="A19" s="28" t="s">
        <v>27</v>
      </c>
      <c r="B19" s="21"/>
      <c r="C19" s="269">
        <f>SUM(C20:C22)</f>
        <v>0</v>
      </c>
      <c r="D19" s="273"/>
      <c r="E19" s="269">
        <f>SUM(E20:E22)</f>
        <v>0</v>
      </c>
      <c r="F19" s="273"/>
      <c r="G19" s="269">
        <f>SUM(G20:G22)</f>
        <v>0</v>
      </c>
      <c r="H19" s="274">
        <f t="shared" si="0"/>
        <v>0</v>
      </c>
      <c r="I19" s="275"/>
      <c r="J19" s="269">
        <f>SUM(J20:J22)</f>
        <v>0</v>
      </c>
      <c r="K19" s="274">
        <f t="shared" si="1"/>
        <v>0</v>
      </c>
      <c r="L19" s="272">
        <f t="shared" si="2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</row>
    <row r="20" spans="1:1024" s="91" customFormat="1" ht="12.75" hidden="1">
      <c r="A20" s="28" t="s">
        <v>28</v>
      </c>
      <c r="B20" s="21"/>
      <c r="C20" s="269"/>
      <c r="D20" s="273"/>
      <c r="E20" s="269"/>
      <c r="F20" s="273"/>
      <c r="G20" s="269"/>
      <c r="H20" s="274" t="str">
        <f t="shared" si="0"/>
        <v/>
      </c>
      <c r="I20" s="275"/>
      <c r="J20" s="269"/>
      <c r="K20" s="274" t="str">
        <f t="shared" si="1"/>
        <v/>
      </c>
      <c r="L20" s="272">
        <f t="shared" si="2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</row>
    <row r="21" spans="1:1024" s="91" customFormat="1" ht="12.75" hidden="1">
      <c r="A21" s="28" t="s">
        <v>29</v>
      </c>
      <c r="B21" s="21"/>
      <c r="C21" s="269"/>
      <c r="D21" s="273"/>
      <c r="E21" s="269"/>
      <c r="F21" s="273"/>
      <c r="G21" s="269"/>
      <c r="H21" s="274" t="str">
        <f t="shared" si="0"/>
        <v/>
      </c>
      <c r="I21" s="275"/>
      <c r="J21" s="269"/>
      <c r="K21" s="274" t="str">
        <f t="shared" si="1"/>
        <v/>
      </c>
      <c r="L21" s="272">
        <f t="shared" si="2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</row>
    <row r="22" spans="1:1024" s="91" customFormat="1" ht="25.5" hidden="1">
      <c r="A22" s="31" t="s">
        <v>30</v>
      </c>
      <c r="B22" s="21"/>
      <c r="C22" s="269"/>
      <c r="D22" s="273"/>
      <c r="E22" s="269"/>
      <c r="F22" s="273"/>
      <c r="G22" s="269"/>
      <c r="H22" s="274" t="str">
        <f t="shared" si="0"/>
        <v/>
      </c>
      <c r="I22" s="275"/>
      <c r="J22" s="269"/>
      <c r="K22" s="274" t="str">
        <f t="shared" si="1"/>
        <v/>
      </c>
      <c r="L22" s="272">
        <f t="shared" si="2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</row>
    <row r="23" spans="1:1024" s="91" customFormat="1" ht="12.75">
      <c r="A23" s="28" t="s">
        <v>32</v>
      </c>
      <c r="B23" s="21"/>
      <c r="C23" s="269">
        <f>SUM(C24:C30)</f>
        <v>155423</v>
      </c>
      <c r="D23" s="273"/>
      <c r="E23" s="269">
        <f>SUM(E24:E30)</f>
        <v>155423</v>
      </c>
      <c r="F23" s="273"/>
      <c r="G23" s="269">
        <f>SUM(G24:G30)</f>
        <v>58764.61</v>
      </c>
      <c r="H23" s="274">
        <f t="shared" si="0"/>
        <v>0.37809468354104603</v>
      </c>
      <c r="I23" s="275"/>
      <c r="J23" s="269">
        <f>SUM(J24:J30)</f>
        <v>419774.02999999997</v>
      </c>
      <c r="K23" s="274">
        <f t="shared" si="1"/>
        <v>2.700848844765575</v>
      </c>
      <c r="L23" s="272">
        <f t="shared" si="2"/>
        <v>-264351.02999999997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</row>
    <row r="24" spans="1:1024" s="91" customFormat="1" ht="12.75" hidden="1">
      <c r="A24" s="28" t="s">
        <v>33</v>
      </c>
      <c r="B24" s="21"/>
      <c r="C24" s="269"/>
      <c r="D24" s="273"/>
      <c r="E24" s="269"/>
      <c r="F24" s="273"/>
      <c r="G24" s="269"/>
      <c r="H24" s="274" t="str">
        <f t="shared" si="0"/>
        <v/>
      </c>
      <c r="I24" s="275"/>
      <c r="J24" s="269"/>
      <c r="K24" s="274" t="str">
        <f t="shared" si="1"/>
        <v/>
      </c>
      <c r="L24" s="272">
        <f t="shared" si="2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</row>
    <row r="25" spans="1:1024" s="295" customFormat="1" ht="12.75">
      <c r="A25" s="28" t="s">
        <v>34</v>
      </c>
      <c r="B25" s="21"/>
      <c r="C25" s="269">
        <v>128886</v>
      </c>
      <c r="D25" s="273"/>
      <c r="E25" s="269">
        <v>128886</v>
      </c>
      <c r="F25" s="273"/>
      <c r="G25" s="269">
        <f>29198.14+28256.56</f>
        <v>57454.7</v>
      </c>
      <c r="H25" s="274">
        <f t="shared" si="0"/>
        <v>0.44577921574104246</v>
      </c>
      <c r="I25" s="275"/>
      <c r="J25" s="269">
        <v>411219.04</v>
      </c>
      <c r="K25" s="274">
        <f t="shared" si="1"/>
        <v>3.1905640643669599</v>
      </c>
      <c r="L25" s="272">
        <f>E25-J25</f>
        <v>-282333.03999999998</v>
      </c>
      <c r="M25" s="29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</row>
    <row r="26" spans="1:1024" s="295" customFormat="1" ht="25.5">
      <c r="A26" s="31" t="s">
        <v>35</v>
      </c>
      <c r="B26" s="21"/>
      <c r="C26" s="269">
        <v>26537</v>
      </c>
      <c r="D26" s="273"/>
      <c r="E26" s="269">
        <v>26537</v>
      </c>
      <c r="F26" s="273"/>
      <c r="G26" s="269">
        <f>1309.91</f>
        <v>1309.9100000000001</v>
      </c>
      <c r="H26" s="274">
        <f t="shared" si="0"/>
        <v>4.9361646003692958E-2</v>
      </c>
      <c r="I26" s="275"/>
      <c r="J26" s="269">
        <v>8554.99</v>
      </c>
      <c r="K26" s="274">
        <f t="shared" si="1"/>
        <v>0.32237969627312807</v>
      </c>
      <c r="L26" s="272">
        <f t="shared" si="2"/>
        <v>17982.010000000002</v>
      </c>
      <c r="M26" s="29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</row>
    <row r="27" spans="1:1024" s="91" customFormat="1" ht="12.75" hidden="1">
      <c r="A27" s="28" t="s">
        <v>36</v>
      </c>
      <c r="B27" s="21"/>
      <c r="C27" s="269"/>
      <c r="D27" s="273"/>
      <c r="E27" s="269"/>
      <c r="F27" s="273"/>
      <c r="G27" s="269"/>
      <c r="H27" s="274" t="str">
        <f t="shared" si="0"/>
        <v/>
      </c>
      <c r="I27" s="275"/>
      <c r="J27" s="269"/>
      <c r="K27" s="274" t="str">
        <f t="shared" si="1"/>
        <v/>
      </c>
      <c r="L27" s="272">
        <f t="shared" si="2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</row>
    <row r="28" spans="1:1024" s="91" customFormat="1" ht="12.75" hidden="1">
      <c r="A28" s="28" t="s">
        <v>37</v>
      </c>
      <c r="B28" s="21"/>
      <c r="C28" s="269"/>
      <c r="D28" s="273"/>
      <c r="E28" s="269"/>
      <c r="F28" s="273"/>
      <c r="G28" s="269"/>
      <c r="H28" s="274" t="str">
        <f t="shared" si="0"/>
        <v/>
      </c>
      <c r="I28" s="275"/>
      <c r="J28" s="269"/>
      <c r="K28" s="274" t="str">
        <f t="shared" si="1"/>
        <v/>
      </c>
      <c r="L28" s="272">
        <f t="shared" si="2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</row>
    <row r="29" spans="1:1024" s="91" customFormat="1" ht="12.75" hidden="1">
      <c r="A29" s="31" t="s">
        <v>38</v>
      </c>
      <c r="B29" s="21"/>
      <c r="C29" s="269"/>
      <c r="D29" s="273"/>
      <c r="E29" s="269"/>
      <c r="F29" s="273"/>
      <c r="G29" s="269"/>
      <c r="H29" s="274" t="str">
        <f t="shared" si="0"/>
        <v/>
      </c>
      <c r="I29" s="275"/>
      <c r="J29" s="269"/>
      <c r="K29" s="274" t="str">
        <f t="shared" si="1"/>
        <v/>
      </c>
      <c r="L29" s="272">
        <f t="shared" si="2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</row>
    <row r="30" spans="1:1024" s="91" customFormat="1" ht="12.75" hidden="1">
      <c r="A30" s="28" t="s">
        <v>39</v>
      </c>
      <c r="B30" s="21"/>
      <c r="C30" s="269"/>
      <c r="D30" s="273"/>
      <c r="E30" s="269"/>
      <c r="F30" s="273"/>
      <c r="G30" s="269"/>
      <c r="H30" s="274" t="str">
        <f t="shared" si="0"/>
        <v/>
      </c>
      <c r="I30" s="275"/>
      <c r="J30" s="269"/>
      <c r="K30" s="274" t="str">
        <f t="shared" si="1"/>
        <v/>
      </c>
      <c r="L30" s="272">
        <f t="shared" si="2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</row>
    <row r="31" spans="1:1024" s="300" customFormat="1" ht="12.75">
      <c r="A31" s="28" t="s">
        <v>57</v>
      </c>
      <c r="B31" s="21"/>
      <c r="C31" s="269">
        <v>0</v>
      </c>
      <c r="D31" s="273"/>
      <c r="E31" s="269">
        <v>0</v>
      </c>
      <c r="F31" s="273"/>
      <c r="G31" s="269">
        <f>1506.19</f>
        <v>1506.19</v>
      </c>
      <c r="H31" s="274">
        <f t="shared" si="0"/>
        <v>0</v>
      </c>
      <c r="I31" s="275"/>
      <c r="J31" s="269">
        <v>28541.33</v>
      </c>
      <c r="K31" s="274">
        <f t="shared" si="1"/>
        <v>0</v>
      </c>
      <c r="L31" s="272">
        <f t="shared" si="2"/>
        <v>-28541.33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</row>
    <row r="32" spans="1:1024" s="91" customFormat="1" ht="0.75" hidden="1" customHeight="1">
      <c r="A32" s="28" t="s">
        <v>40</v>
      </c>
      <c r="B32" s="21"/>
      <c r="C32" s="269"/>
      <c r="D32" s="273"/>
      <c r="E32" s="269"/>
      <c r="F32" s="273"/>
      <c r="G32" s="269"/>
      <c r="H32" s="274" t="str">
        <f t="shared" si="0"/>
        <v/>
      </c>
      <c r="I32" s="275"/>
      <c r="J32" s="269"/>
      <c r="K32" s="274" t="str">
        <f t="shared" si="1"/>
        <v/>
      </c>
      <c r="L32" s="272">
        <f t="shared" si="2"/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</row>
    <row r="33" spans="1:1024" s="91" customFormat="1" ht="35.25" hidden="1" customHeight="1">
      <c r="A33" s="28" t="s">
        <v>41</v>
      </c>
      <c r="B33" s="21"/>
      <c r="C33" s="269"/>
      <c r="D33" s="273"/>
      <c r="E33" s="269"/>
      <c r="F33" s="273"/>
      <c r="G33" s="269"/>
      <c r="H33" s="274" t="str">
        <f t="shared" si="0"/>
        <v/>
      </c>
      <c r="I33" s="275"/>
      <c r="J33" s="269"/>
      <c r="K33" s="274" t="str">
        <f t="shared" si="1"/>
        <v/>
      </c>
      <c r="L33" s="272">
        <f t="shared" si="2"/>
        <v>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</row>
    <row r="34" spans="1:1024" s="91" customFormat="1" ht="12.75">
      <c r="A34" s="28" t="s">
        <v>42</v>
      </c>
      <c r="B34" s="21"/>
      <c r="C34" s="269">
        <f>SUM(C35:C38)</f>
        <v>0</v>
      </c>
      <c r="D34" s="273"/>
      <c r="E34" s="269">
        <f>SUM(E35:E38)</f>
        <v>0</v>
      </c>
      <c r="F34" s="273"/>
      <c r="G34" s="269">
        <v>0</v>
      </c>
      <c r="H34" s="274">
        <f t="shared" si="0"/>
        <v>0</v>
      </c>
      <c r="I34" s="275"/>
      <c r="J34" s="269">
        <v>0</v>
      </c>
      <c r="K34" s="274">
        <f t="shared" si="1"/>
        <v>0</v>
      </c>
      <c r="L34" s="272">
        <f t="shared" si="2"/>
        <v>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</row>
    <row r="35" spans="1:1024" s="91" customFormat="1" ht="12.75" hidden="1" customHeight="1">
      <c r="A35" s="31" t="s">
        <v>44</v>
      </c>
      <c r="B35" s="21"/>
      <c r="C35" s="269"/>
      <c r="D35" s="273"/>
      <c r="E35" s="269"/>
      <c r="F35" s="273"/>
      <c r="G35" s="269"/>
      <c r="H35" s="274" t="str">
        <f t="shared" si="0"/>
        <v/>
      </c>
      <c r="I35" s="275"/>
      <c r="J35" s="269"/>
      <c r="K35" s="274" t="str">
        <f t="shared" si="1"/>
        <v/>
      </c>
      <c r="L35" s="272">
        <f t="shared" si="2"/>
        <v>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</row>
    <row r="36" spans="1:1024" s="91" customFormat="1" ht="12.75" hidden="1">
      <c r="A36" s="28" t="s">
        <v>45</v>
      </c>
      <c r="B36" s="21"/>
      <c r="C36" s="269"/>
      <c r="D36" s="273"/>
      <c r="E36" s="269"/>
      <c r="F36" s="273"/>
      <c r="G36" s="269"/>
      <c r="H36" s="274" t="str">
        <f t="shared" si="0"/>
        <v/>
      </c>
      <c r="I36" s="275"/>
      <c r="J36" s="269"/>
      <c r="K36" s="274" t="str">
        <f t="shared" si="1"/>
        <v/>
      </c>
      <c r="L36" s="272">
        <f t="shared" si="2"/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</row>
    <row r="37" spans="1:1024" s="91" customFormat="1" ht="12.75" hidden="1">
      <c r="A37" s="31" t="s">
        <v>46</v>
      </c>
      <c r="B37" s="21"/>
      <c r="C37" s="269"/>
      <c r="D37" s="273"/>
      <c r="E37" s="269"/>
      <c r="F37" s="273"/>
      <c r="G37" s="269"/>
      <c r="H37" s="274" t="str">
        <f t="shared" si="0"/>
        <v/>
      </c>
      <c r="I37" s="275"/>
      <c r="J37" s="269"/>
      <c r="K37" s="274" t="str">
        <f t="shared" si="1"/>
        <v/>
      </c>
      <c r="L37" s="272">
        <f t="shared" si="2"/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</row>
    <row r="38" spans="1:1024" s="91" customFormat="1" ht="12.75" hidden="1">
      <c r="A38" s="28" t="s">
        <v>47</v>
      </c>
      <c r="B38" s="21"/>
      <c r="C38" s="269"/>
      <c r="D38" s="273"/>
      <c r="E38" s="269"/>
      <c r="F38" s="273"/>
      <c r="G38" s="269"/>
      <c r="H38" s="274" t="e">
        <f>IF(AND(#REF!="",E38=""),"",IF(AND(#REF!&gt;0,E38&gt;0),#REF!/E38,0))</f>
        <v>#REF!</v>
      </c>
      <c r="I38" s="275"/>
      <c r="J38" s="269"/>
      <c r="K38" s="274" t="str">
        <f t="shared" si="1"/>
        <v/>
      </c>
      <c r="L38" s="272">
        <f t="shared" si="2"/>
        <v>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</row>
    <row r="39" spans="1:1024" s="91" customFormat="1" ht="12.75" hidden="1">
      <c r="A39" s="28" t="s">
        <v>48</v>
      </c>
      <c r="B39" s="32"/>
      <c r="C39" s="269">
        <f>SUM(C40:C47)</f>
        <v>0</v>
      </c>
      <c r="D39" s="273"/>
      <c r="E39" s="269">
        <f>SUM(E40:E47)</f>
        <v>0</v>
      </c>
      <c r="F39" s="273"/>
      <c r="G39" s="269">
        <f>SUM(G40:G47)</f>
        <v>0</v>
      </c>
      <c r="H39" s="274">
        <f t="shared" ref="H39:H51" si="3">IF(AND(G39="",E39=""),"",IF(AND(G39&gt;0,E39&gt;0),G39/E39,0))</f>
        <v>0</v>
      </c>
      <c r="I39" s="275"/>
      <c r="J39" s="269">
        <f>SUM(J40:J47)</f>
        <v>0</v>
      </c>
      <c r="K39" s="274">
        <f t="shared" si="1"/>
        <v>0</v>
      </c>
      <c r="L39" s="272">
        <f t="shared" si="2"/>
        <v>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</row>
    <row r="40" spans="1:1024" s="91" customFormat="1" ht="12.75" hidden="1">
      <c r="A40" s="28" t="s">
        <v>49</v>
      </c>
      <c r="B40" s="21"/>
      <c r="C40" s="269"/>
      <c r="D40" s="273"/>
      <c r="E40" s="269"/>
      <c r="F40" s="273"/>
      <c r="G40" s="269"/>
      <c r="H40" s="274" t="str">
        <f t="shared" si="3"/>
        <v/>
      </c>
      <c r="I40" s="275"/>
      <c r="J40" s="269"/>
      <c r="K40" s="274" t="str">
        <f t="shared" si="1"/>
        <v/>
      </c>
      <c r="L40" s="272">
        <f t="shared" si="2"/>
        <v>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</row>
    <row r="41" spans="1:1024" s="91" customFormat="1" ht="20.25" hidden="1" customHeight="1">
      <c r="A41" s="31" t="s">
        <v>50</v>
      </c>
      <c r="B41" s="21"/>
      <c r="C41" s="269"/>
      <c r="D41" s="273"/>
      <c r="E41" s="269"/>
      <c r="F41" s="273"/>
      <c r="G41" s="269"/>
      <c r="H41" s="274" t="str">
        <f t="shared" si="3"/>
        <v/>
      </c>
      <c r="I41" s="275"/>
      <c r="J41" s="269"/>
      <c r="K41" s="274" t="str">
        <f t="shared" si="1"/>
        <v/>
      </c>
      <c r="L41" s="272">
        <f t="shared" si="2"/>
        <v>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</row>
    <row r="42" spans="1:1024" s="91" customFormat="1" ht="12.75" hidden="1">
      <c r="A42" s="28" t="s">
        <v>51</v>
      </c>
      <c r="B42" s="21"/>
      <c r="C42" s="269"/>
      <c r="D42" s="273"/>
      <c r="E42" s="269"/>
      <c r="F42" s="273"/>
      <c r="G42" s="269"/>
      <c r="H42" s="274" t="str">
        <f t="shared" si="3"/>
        <v/>
      </c>
      <c r="I42" s="275"/>
      <c r="J42" s="269"/>
      <c r="K42" s="274" t="str">
        <f t="shared" si="1"/>
        <v/>
      </c>
      <c r="L42" s="272">
        <f t="shared" si="2"/>
        <v>0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</row>
    <row r="43" spans="1:1024" s="91" customFormat="1" ht="12.75" hidden="1">
      <c r="A43" s="28" t="s">
        <v>52</v>
      </c>
      <c r="B43" s="21"/>
      <c r="C43" s="269"/>
      <c r="D43" s="273"/>
      <c r="E43" s="269"/>
      <c r="F43" s="273"/>
      <c r="G43" s="269"/>
      <c r="H43" s="274" t="str">
        <f t="shared" si="3"/>
        <v/>
      </c>
      <c r="I43" s="275"/>
      <c r="J43" s="269"/>
      <c r="K43" s="274" t="str">
        <f t="shared" si="1"/>
        <v/>
      </c>
      <c r="L43" s="272">
        <f t="shared" si="2"/>
        <v>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</row>
    <row r="44" spans="1:1024" s="91" customFormat="1" ht="12.75" hidden="1">
      <c r="A44" s="28" t="s">
        <v>53</v>
      </c>
      <c r="B44" s="21"/>
      <c r="C44" s="269"/>
      <c r="D44" s="273"/>
      <c r="E44" s="269"/>
      <c r="F44" s="273"/>
      <c r="G44" s="269"/>
      <c r="H44" s="274" t="str">
        <f t="shared" si="3"/>
        <v/>
      </c>
      <c r="I44" s="275"/>
      <c r="J44" s="269"/>
      <c r="K44" s="274" t="str">
        <f t="shared" ref="K44:K75" si="4">IF(AND(J44="",E44=""),"",IF(AND(J44&gt;0,E44&gt;0),J44/E44,0))</f>
        <v/>
      </c>
      <c r="L44" s="272">
        <f t="shared" ref="L44:L75" si="5">E44-J44</f>
        <v>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</row>
    <row r="45" spans="1:1024" s="91" customFormat="1" ht="12.75" hidden="1">
      <c r="A45" s="28" t="s">
        <v>54</v>
      </c>
      <c r="B45" s="21"/>
      <c r="C45" s="269"/>
      <c r="D45" s="273"/>
      <c r="E45" s="269"/>
      <c r="F45" s="273"/>
      <c r="G45" s="269"/>
      <c r="H45" s="274" t="str">
        <f t="shared" si="3"/>
        <v/>
      </c>
      <c r="I45" s="275"/>
      <c r="J45" s="269"/>
      <c r="K45" s="274" t="str">
        <f t="shared" si="4"/>
        <v/>
      </c>
      <c r="L45" s="272">
        <f t="shared" si="5"/>
        <v>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</row>
    <row r="46" spans="1:1024" s="1" customFormat="1" ht="12.75" hidden="1">
      <c r="A46" s="34" t="s">
        <v>55</v>
      </c>
      <c r="B46" s="21"/>
      <c r="C46" s="269"/>
      <c r="D46" s="273"/>
      <c r="E46" s="269"/>
      <c r="F46" s="273"/>
      <c r="G46" s="269"/>
      <c r="H46" s="274" t="str">
        <f t="shared" si="3"/>
        <v/>
      </c>
      <c r="I46" s="275"/>
      <c r="J46" s="269"/>
      <c r="K46" s="274" t="str">
        <f t="shared" si="4"/>
        <v/>
      </c>
      <c r="L46" s="272">
        <f t="shared" si="5"/>
        <v>0</v>
      </c>
    </row>
    <row r="47" spans="1:1024" s="1" customFormat="1" ht="12.75" hidden="1" customHeight="1">
      <c r="A47" s="78" t="s">
        <v>56</v>
      </c>
      <c r="B47" s="21"/>
      <c r="C47" s="269"/>
      <c r="D47" s="273"/>
      <c r="E47" s="269"/>
      <c r="F47" s="273"/>
      <c r="G47" s="269"/>
      <c r="H47" s="274" t="str">
        <f t="shared" si="3"/>
        <v/>
      </c>
      <c r="I47" s="275"/>
      <c r="J47" s="269"/>
      <c r="K47" s="274" t="str">
        <f t="shared" si="4"/>
        <v/>
      </c>
      <c r="L47" s="272">
        <f t="shared" si="5"/>
        <v>0</v>
      </c>
    </row>
    <row r="48" spans="1:1024" s="91" customFormat="1" ht="17.25" hidden="1" customHeight="1">
      <c r="A48" s="33" t="s">
        <v>57</v>
      </c>
      <c r="B48" s="21"/>
      <c r="C48" s="269">
        <f>SUM(C49:C52)</f>
        <v>0</v>
      </c>
      <c r="D48" s="273"/>
      <c r="E48" s="269">
        <f>SUM(E49:E52)</f>
        <v>0</v>
      </c>
      <c r="F48" s="273"/>
      <c r="G48" s="269">
        <f>SUM(G49:G52)</f>
        <v>0</v>
      </c>
      <c r="H48" s="274">
        <f t="shared" si="3"/>
        <v>0</v>
      </c>
      <c r="I48" s="275"/>
      <c r="J48" s="269">
        <f>SUM(J49:J52)</f>
        <v>0</v>
      </c>
      <c r="K48" s="274">
        <f t="shared" si="4"/>
        <v>0</v>
      </c>
      <c r="L48" s="272">
        <f t="shared" si="5"/>
        <v>0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</row>
    <row r="49" spans="1:1024" s="91" customFormat="1" ht="12.75" hidden="1">
      <c r="A49" s="28" t="s">
        <v>58</v>
      </c>
      <c r="B49" s="21"/>
      <c r="C49" s="269">
        <v>0</v>
      </c>
      <c r="D49" s="273"/>
      <c r="E49" s="269">
        <v>0</v>
      </c>
      <c r="F49" s="273"/>
      <c r="G49" s="269">
        <f>0+0</f>
        <v>0</v>
      </c>
      <c r="H49" s="274">
        <f t="shared" si="3"/>
        <v>0</v>
      </c>
      <c r="I49" s="275"/>
      <c r="J49" s="269">
        <v>0</v>
      </c>
      <c r="K49" s="274">
        <f t="shared" si="4"/>
        <v>0</v>
      </c>
      <c r="L49" s="272">
        <f t="shared" si="5"/>
        <v>0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</row>
    <row r="50" spans="1:1024" s="91" customFormat="1" ht="12.75" hidden="1">
      <c r="A50" s="28" t="s">
        <v>59</v>
      </c>
      <c r="B50" s="21"/>
      <c r="C50" s="269">
        <v>0</v>
      </c>
      <c r="D50" s="273"/>
      <c r="E50" s="269">
        <v>0</v>
      </c>
      <c r="F50" s="273"/>
      <c r="G50" s="269">
        <f>0+0</f>
        <v>0</v>
      </c>
      <c r="H50" s="274">
        <f t="shared" si="3"/>
        <v>0</v>
      </c>
      <c r="I50" s="275"/>
      <c r="J50" s="269">
        <v>0</v>
      </c>
      <c r="K50" s="274">
        <f t="shared" si="4"/>
        <v>0</v>
      </c>
      <c r="L50" s="272">
        <f t="shared" si="5"/>
        <v>0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</row>
    <row r="51" spans="1:1024" s="91" customFormat="1" ht="12.75" hidden="1">
      <c r="A51" s="28" t="s">
        <v>60</v>
      </c>
      <c r="B51" s="21"/>
      <c r="C51" s="269"/>
      <c r="D51" s="273"/>
      <c r="E51" s="269"/>
      <c r="F51" s="273"/>
      <c r="G51" s="269"/>
      <c r="H51" s="274" t="str">
        <f t="shared" si="3"/>
        <v/>
      </c>
      <c r="I51" s="275"/>
      <c r="J51" s="269"/>
      <c r="K51" s="274" t="str">
        <f t="shared" si="4"/>
        <v/>
      </c>
      <c r="L51" s="272">
        <f t="shared" si="5"/>
        <v>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</row>
    <row r="52" spans="1:1024" s="91" customFormat="1" ht="12.75" hidden="1">
      <c r="A52" s="34" t="s">
        <v>61</v>
      </c>
      <c r="B52" s="21"/>
      <c r="C52" s="269">
        <v>0</v>
      </c>
      <c r="D52" s="273"/>
      <c r="E52" s="269">
        <v>0</v>
      </c>
      <c r="F52" s="273"/>
      <c r="G52" s="269">
        <v>0</v>
      </c>
      <c r="H52" s="274">
        <f>IF(AND(G53="",E52=""),"",IF(AND(G53&gt;0,E52&gt;0),G53/E52,0))</f>
        <v>0</v>
      </c>
      <c r="I52" s="275"/>
      <c r="J52" s="269">
        <v>0</v>
      </c>
      <c r="K52" s="274">
        <f t="shared" si="4"/>
        <v>0</v>
      </c>
      <c r="L52" s="272">
        <f t="shared" si="5"/>
        <v>0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</row>
    <row r="53" spans="1:1024" s="91" customFormat="1" ht="12.75" customHeight="1">
      <c r="A53" s="28" t="s">
        <v>62</v>
      </c>
      <c r="B53" s="21"/>
      <c r="C53" s="269"/>
      <c r="D53" s="273"/>
      <c r="E53" s="269"/>
      <c r="F53" s="273"/>
      <c r="G53" s="269"/>
      <c r="H53" s="274"/>
      <c r="I53" s="275"/>
      <c r="J53" s="269"/>
      <c r="K53" s="274" t="str">
        <f t="shared" si="4"/>
        <v/>
      </c>
      <c r="L53" s="272">
        <f t="shared" si="5"/>
        <v>0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</row>
    <row r="54" spans="1:1024" s="91" customFormat="1" ht="12.75">
      <c r="A54" s="28" t="s">
        <v>63</v>
      </c>
      <c r="B54" s="21"/>
      <c r="C54" s="269">
        <f>SUM(C55,C58,C62,C63,C72)</f>
        <v>0</v>
      </c>
      <c r="D54" s="273"/>
      <c r="E54" s="269">
        <f>SUM(E55,E58,E62,E63,E72)</f>
        <v>0</v>
      </c>
      <c r="F54" s="273"/>
      <c r="G54" s="269">
        <f>SUM(G55,G58,G62,G63,G72)</f>
        <v>0</v>
      </c>
      <c r="H54" s="274">
        <f t="shared" ref="H54:H87" si="6">IF(AND(G54="",E54=""),"",IF(AND(G54&gt;0,E54&gt;0),G54/E54,0))</f>
        <v>0</v>
      </c>
      <c r="I54" s="275"/>
      <c r="J54" s="269">
        <f>SUM(J55,J58,J62,J63,J72)</f>
        <v>0</v>
      </c>
      <c r="K54" s="274">
        <f t="shared" si="4"/>
        <v>0</v>
      </c>
      <c r="L54" s="272">
        <f t="shared" si="5"/>
        <v>0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</row>
    <row r="55" spans="1:1024" s="91" customFormat="1" ht="12.75" hidden="1">
      <c r="A55" s="28" t="s">
        <v>64</v>
      </c>
      <c r="B55" s="21"/>
      <c r="C55" s="269">
        <f>SUM(C56:C57)</f>
        <v>0</v>
      </c>
      <c r="D55" s="273"/>
      <c r="E55" s="269">
        <f>SUM(E56:E57)</f>
        <v>0</v>
      </c>
      <c r="F55" s="273"/>
      <c r="G55" s="269">
        <f>SUM(G56:G57)</f>
        <v>0</v>
      </c>
      <c r="H55" s="274">
        <f t="shared" si="6"/>
        <v>0</v>
      </c>
      <c r="I55" s="275"/>
      <c r="J55" s="269">
        <f>SUM(J56:J57)</f>
        <v>0</v>
      </c>
      <c r="K55" s="274">
        <f t="shared" si="4"/>
        <v>0</v>
      </c>
      <c r="L55" s="272">
        <f t="shared" si="5"/>
        <v>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</row>
    <row r="56" spans="1:1024" s="91" customFormat="1" ht="12.75" hidden="1">
      <c r="A56" s="28" t="s">
        <v>65</v>
      </c>
      <c r="B56" s="21"/>
      <c r="C56" s="269"/>
      <c r="D56" s="273"/>
      <c r="E56" s="269"/>
      <c r="F56" s="273"/>
      <c r="G56" s="269"/>
      <c r="H56" s="274" t="str">
        <f t="shared" si="6"/>
        <v/>
      </c>
      <c r="I56" s="275"/>
      <c r="J56" s="269"/>
      <c r="K56" s="274" t="str">
        <f t="shared" si="4"/>
        <v/>
      </c>
      <c r="L56" s="272">
        <f t="shared" si="5"/>
        <v>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</row>
    <row r="57" spans="1:1024" s="91" customFormat="1" ht="12.75" hidden="1">
      <c r="A57" s="28" t="s">
        <v>66</v>
      </c>
      <c r="B57" s="21"/>
      <c r="C57" s="269"/>
      <c r="D57" s="273"/>
      <c r="E57" s="269"/>
      <c r="F57" s="273"/>
      <c r="G57" s="269"/>
      <c r="H57" s="274" t="str">
        <f t="shared" si="6"/>
        <v/>
      </c>
      <c r="I57" s="275"/>
      <c r="J57" s="269"/>
      <c r="K57" s="274" t="str">
        <f t="shared" si="4"/>
        <v/>
      </c>
      <c r="L57" s="272">
        <f t="shared" si="5"/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</row>
    <row r="58" spans="1:1024" s="91" customFormat="1" ht="12.75" hidden="1">
      <c r="A58" s="28" t="s">
        <v>67</v>
      </c>
      <c r="B58" s="21"/>
      <c r="C58" s="269">
        <f>SUM(C59:C61)</f>
        <v>0</v>
      </c>
      <c r="D58" s="273"/>
      <c r="E58" s="269">
        <f>SUM(E59:E61)</f>
        <v>0</v>
      </c>
      <c r="F58" s="273"/>
      <c r="G58" s="269">
        <f>SUM(G59:G61)</f>
        <v>0</v>
      </c>
      <c r="H58" s="274">
        <f t="shared" si="6"/>
        <v>0</v>
      </c>
      <c r="I58" s="275"/>
      <c r="J58" s="269">
        <f>SUM(J59:J61)</f>
        <v>0</v>
      </c>
      <c r="K58" s="274">
        <f t="shared" si="4"/>
        <v>0</v>
      </c>
      <c r="L58" s="272">
        <f t="shared" si="5"/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</row>
    <row r="59" spans="1:1024" s="91" customFormat="1" ht="12.75" hidden="1">
      <c r="A59" s="28" t="s">
        <v>68</v>
      </c>
      <c r="B59" s="21"/>
      <c r="C59" s="269"/>
      <c r="D59" s="273"/>
      <c r="E59" s="269"/>
      <c r="F59" s="273"/>
      <c r="G59" s="269"/>
      <c r="H59" s="274" t="str">
        <f t="shared" si="6"/>
        <v/>
      </c>
      <c r="I59" s="275"/>
      <c r="J59" s="269"/>
      <c r="K59" s="274" t="str">
        <f t="shared" si="4"/>
        <v/>
      </c>
      <c r="L59" s="272">
        <f t="shared" si="5"/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</row>
    <row r="60" spans="1:1024" s="91" customFormat="1" ht="12.75" hidden="1">
      <c r="A60" s="28" t="s">
        <v>69</v>
      </c>
      <c r="B60" s="21"/>
      <c r="C60" s="269"/>
      <c r="D60" s="273"/>
      <c r="E60" s="269"/>
      <c r="F60" s="273"/>
      <c r="G60" s="269"/>
      <c r="H60" s="274" t="str">
        <f t="shared" si="6"/>
        <v/>
      </c>
      <c r="I60" s="275"/>
      <c r="J60" s="269"/>
      <c r="K60" s="274" t="str">
        <f t="shared" si="4"/>
        <v/>
      </c>
      <c r="L60" s="272">
        <f t="shared" si="5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</row>
    <row r="61" spans="1:1024" s="91" customFormat="1" ht="12.75" hidden="1">
      <c r="A61" s="28" t="s">
        <v>70</v>
      </c>
      <c r="B61" s="21"/>
      <c r="C61" s="269"/>
      <c r="D61" s="273"/>
      <c r="E61" s="269"/>
      <c r="F61" s="273"/>
      <c r="G61" s="269"/>
      <c r="H61" s="274" t="str">
        <f t="shared" si="6"/>
        <v/>
      </c>
      <c r="I61" s="275"/>
      <c r="J61" s="269"/>
      <c r="K61" s="274" t="str">
        <f t="shared" si="4"/>
        <v/>
      </c>
      <c r="L61" s="272">
        <f t="shared" si="5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</row>
    <row r="62" spans="1:1024" s="91" customFormat="1" ht="12.75" hidden="1">
      <c r="A62" s="28" t="s">
        <v>71</v>
      </c>
      <c r="B62" s="21"/>
      <c r="C62" s="269"/>
      <c r="D62" s="273"/>
      <c r="E62" s="269"/>
      <c r="F62" s="273"/>
      <c r="G62" s="269"/>
      <c r="H62" s="274" t="str">
        <f t="shared" si="6"/>
        <v/>
      </c>
      <c r="I62" s="275"/>
      <c r="J62" s="269"/>
      <c r="K62" s="274" t="str">
        <f t="shared" si="4"/>
        <v/>
      </c>
      <c r="L62" s="272">
        <f t="shared" si="5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</row>
    <row r="63" spans="1:1024" s="91" customFormat="1" ht="12.75" hidden="1">
      <c r="A63" s="28" t="s">
        <v>72</v>
      </c>
      <c r="B63" s="21"/>
      <c r="C63" s="269">
        <f>SUM(C64:C71)</f>
        <v>0</v>
      </c>
      <c r="D63" s="273"/>
      <c r="E63" s="269">
        <f>SUM(E64:E71)</f>
        <v>0</v>
      </c>
      <c r="F63" s="273"/>
      <c r="G63" s="269">
        <f>SUM(G64:G71)</f>
        <v>0</v>
      </c>
      <c r="H63" s="274">
        <f t="shared" si="6"/>
        <v>0</v>
      </c>
      <c r="I63" s="275"/>
      <c r="J63" s="269">
        <f>SUM(J64:J71)</f>
        <v>0</v>
      </c>
      <c r="K63" s="274">
        <f t="shared" si="4"/>
        <v>0</v>
      </c>
      <c r="L63" s="272">
        <f t="shared" si="5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</row>
    <row r="64" spans="1:1024" s="91" customFormat="1" ht="12.75" hidden="1">
      <c r="A64" s="28" t="s">
        <v>73</v>
      </c>
      <c r="B64" s="21"/>
      <c r="C64" s="269"/>
      <c r="D64" s="273"/>
      <c r="E64" s="269"/>
      <c r="F64" s="273"/>
      <c r="G64" s="269"/>
      <c r="H64" s="274" t="str">
        <f t="shared" si="6"/>
        <v/>
      </c>
      <c r="I64" s="275"/>
      <c r="J64" s="269"/>
      <c r="K64" s="274" t="str">
        <f t="shared" si="4"/>
        <v/>
      </c>
      <c r="L64" s="272">
        <f t="shared" si="5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</row>
    <row r="65" spans="1:1024" s="91" customFormat="1" ht="22.5" hidden="1" customHeight="1">
      <c r="A65" s="31" t="s">
        <v>50</v>
      </c>
      <c r="B65" s="21"/>
      <c r="C65" s="269"/>
      <c r="D65" s="273"/>
      <c r="E65" s="269"/>
      <c r="F65" s="273"/>
      <c r="G65" s="269"/>
      <c r="H65" s="274" t="str">
        <f t="shared" si="6"/>
        <v/>
      </c>
      <c r="I65" s="275"/>
      <c r="J65" s="269"/>
      <c r="K65" s="274" t="str">
        <f t="shared" si="4"/>
        <v/>
      </c>
      <c r="L65" s="272">
        <f t="shared" si="5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</row>
    <row r="66" spans="1:1024" s="91" customFormat="1" ht="12.75" hidden="1">
      <c r="A66" s="28" t="s">
        <v>51</v>
      </c>
      <c r="B66" s="21"/>
      <c r="C66" s="269"/>
      <c r="D66" s="273"/>
      <c r="E66" s="269"/>
      <c r="F66" s="273"/>
      <c r="G66" s="269"/>
      <c r="H66" s="274" t="str">
        <f t="shared" si="6"/>
        <v/>
      </c>
      <c r="I66" s="275"/>
      <c r="J66" s="269"/>
      <c r="K66" s="274" t="str">
        <f t="shared" si="4"/>
        <v/>
      </c>
      <c r="L66" s="272">
        <f t="shared" si="5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</row>
    <row r="67" spans="1:1024" s="91" customFormat="1" ht="12.75" hidden="1">
      <c r="A67" s="28" t="s">
        <v>52</v>
      </c>
      <c r="B67" s="21"/>
      <c r="C67" s="269"/>
      <c r="D67" s="273"/>
      <c r="E67" s="269"/>
      <c r="F67" s="273"/>
      <c r="G67" s="269"/>
      <c r="H67" s="274" t="str">
        <f t="shared" si="6"/>
        <v/>
      </c>
      <c r="I67" s="275"/>
      <c r="J67" s="269"/>
      <c r="K67" s="274" t="str">
        <f t="shared" si="4"/>
        <v/>
      </c>
      <c r="L67" s="272">
        <f t="shared" si="5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  <c r="AMJ67" s="1"/>
    </row>
    <row r="68" spans="1:1024" s="91" customFormat="1" ht="12.75" hidden="1">
      <c r="A68" s="28" t="s">
        <v>53</v>
      </c>
      <c r="B68" s="21"/>
      <c r="C68" s="269"/>
      <c r="D68" s="273"/>
      <c r="E68" s="269"/>
      <c r="F68" s="273"/>
      <c r="G68" s="269"/>
      <c r="H68" s="274" t="str">
        <f t="shared" si="6"/>
        <v/>
      </c>
      <c r="I68" s="275"/>
      <c r="J68" s="269"/>
      <c r="K68" s="274" t="str">
        <f t="shared" si="4"/>
        <v/>
      </c>
      <c r="L68" s="272">
        <f t="shared" si="5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</row>
    <row r="69" spans="1:1024" s="91" customFormat="1" ht="12.75" hidden="1">
      <c r="A69" s="28" t="s">
        <v>54</v>
      </c>
      <c r="B69" s="21"/>
      <c r="C69" s="269"/>
      <c r="D69" s="273"/>
      <c r="E69" s="269"/>
      <c r="F69" s="273"/>
      <c r="G69" s="269"/>
      <c r="H69" s="274" t="str">
        <f t="shared" si="6"/>
        <v/>
      </c>
      <c r="I69" s="275"/>
      <c r="J69" s="269"/>
      <c r="K69" s="274" t="str">
        <f t="shared" si="4"/>
        <v/>
      </c>
      <c r="L69" s="272">
        <f t="shared" si="5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  <c r="AMJ69" s="1"/>
    </row>
    <row r="70" spans="1:1024" s="91" customFormat="1" ht="12.75" hidden="1">
      <c r="A70" s="28" t="s">
        <v>55</v>
      </c>
      <c r="B70" s="21"/>
      <c r="C70" s="269"/>
      <c r="D70" s="273"/>
      <c r="E70" s="269"/>
      <c r="F70" s="273"/>
      <c r="G70" s="269"/>
      <c r="H70" s="274" t="str">
        <f t="shared" si="6"/>
        <v/>
      </c>
      <c r="I70" s="275"/>
      <c r="J70" s="269"/>
      <c r="K70" s="274" t="str">
        <f t="shared" si="4"/>
        <v/>
      </c>
      <c r="L70" s="272">
        <f t="shared" si="5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</row>
    <row r="71" spans="1:1024" s="1" customFormat="1" ht="14.25" hidden="1" customHeight="1">
      <c r="A71" s="251" t="s">
        <v>74</v>
      </c>
      <c r="B71" s="21"/>
      <c r="C71" s="269"/>
      <c r="D71" s="273"/>
      <c r="E71" s="269"/>
      <c r="F71" s="273"/>
      <c r="G71" s="269"/>
      <c r="H71" s="274" t="str">
        <f t="shared" si="6"/>
        <v/>
      </c>
      <c r="I71" s="275"/>
      <c r="J71" s="269"/>
      <c r="K71" s="274" t="str">
        <f t="shared" si="4"/>
        <v/>
      </c>
      <c r="L71" s="272">
        <f t="shared" si="5"/>
        <v>0</v>
      </c>
    </row>
    <row r="72" spans="1:1024" s="91" customFormat="1" ht="12.75" hidden="1">
      <c r="A72" s="28" t="s">
        <v>75</v>
      </c>
      <c r="B72" s="21"/>
      <c r="C72" s="269">
        <f>SUM(C73:C76)</f>
        <v>0</v>
      </c>
      <c r="D72" s="273"/>
      <c r="E72" s="269">
        <f>SUM(E73:E76)</f>
        <v>0</v>
      </c>
      <c r="F72" s="273"/>
      <c r="G72" s="269">
        <f>SUM(G73:G76)</f>
        <v>0</v>
      </c>
      <c r="H72" s="274">
        <f t="shared" si="6"/>
        <v>0</v>
      </c>
      <c r="I72" s="275"/>
      <c r="J72" s="269">
        <f>SUM(J73:J76)</f>
        <v>0</v>
      </c>
      <c r="K72" s="274">
        <f t="shared" si="4"/>
        <v>0</v>
      </c>
      <c r="L72" s="272">
        <f t="shared" si="5"/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  <c r="AGR72" s="1"/>
      <c r="AGS72" s="1"/>
      <c r="AGT72" s="1"/>
      <c r="AGU72" s="1"/>
      <c r="AGV72" s="1"/>
      <c r="AGW72" s="1"/>
      <c r="AGX72" s="1"/>
      <c r="AGY72" s="1"/>
      <c r="AGZ72" s="1"/>
      <c r="AHA72" s="1"/>
      <c r="AHB72" s="1"/>
      <c r="AHC72" s="1"/>
      <c r="AHD72" s="1"/>
      <c r="AHE72" s="1"/>
      <c r="AHF72" s="1"/>
      <c r="AHG72" s="1"/>
      <c r="AHH72" s="1"/>
      <c r="AHI72" s="1"/>
      <c r="AHJ72" s="1"/>
      <c r="AHK72" s="1"/>
      <c r="AHL72" s="1"/>
      <c r="AHM72" s="1"/>
      <c r="AHN72" s="1"/>
      <c r="AHO72" s="1"/>
      <c r="AHP72" s="1"/>
      <c r="AHQ72" s="1"/>
      <c r="AHR72" s="1"/>
      <c r="AHS72" s="1"/>
      <c r="AHT72" s="1"/>
      <c r="AHU72" s="1"/>
      <c r="AHV72" s="1"/>
      <c r="AHW72" s="1"/>
      <c r="AHX72" s="1"/>
      <c r="AHY72" s="1"/>
      <c r="AHZ72" s="1"/>
      <c r="AIA72" s="1"/>
      <c r="AIB72" s="1"/>
      <c r="AIC72" s="1"/>
      <c r="AID72" s="1"/>
      <c r="AIE72" s="1"/>
      <c r="AIF72" s="1"/>
      <c r="AIG72" s="1"/>
      <c r="AIH72" s="1"/>
      <c r="AII72" s="1"/>
      <c r="AIJ72" s="1"/>
      <c r="AIK72" s="1"/>
      <c r="AIL72" s="1"/>
      <c r="AIM72" s="1"/>
      <c r="AIN72" s="1"/>
      <c r="AIO72" s="1"/>
      <c r="AIP72" s="1"/>
      <c r="AIQ72" s="1"/>
      <c r="AIR72" s="1"/>
      <c r="AIS72" s="1"/>
      <c r="AIT72" s="1"/>
      <c r="AIU72" s="1"/>
      <c r="AIV72" s="1"/>
      <c r="AIW72" s="1"/>
      <c r="AIX72" s="1"/>
      <c r="AIY72" s="1"/>
      <c r="AIZ72" s="1"/>
      <c r="AJA72" s="1"/>
      <c r="AJB72" s="1"/>
      <c r="AJC72" s="1"/>
      <c r="AJD72" s="1"/>
      <c r="AJE72" s="1"/>
      <c r="AJF72" s="1"/>
      <c r="AJG72" s="1"/>
      <c r="AJH72" s="1"/>
      <c r="AJI72" s="1"/>
      <c r="AJJ72" s="1"/>
      <c r="AJK72" s="1"/>
      <c r="AJL72" s="1"/>
      <c r="AJM72" s="1"/>
      <c r="AJN72" s="1"/>
      <c r="AJO72" s="1"/>
      <c r="AJP72" s="1"/>
      <c r="AJQ72" s="1"/>
      <c r="AJR72" s="1"/>
      <c r="AJS72" s="1"/>
      <c r="AJT72" s="1"/>
      <c r="AJU72" s="1"/>
      <c r="AJV72" s="1"/>
      <c r="AJW72" s="1"/>
      <c r="AJX72" s="1"/>
      <c r="AJY72" s="1"/>
      <c r="AJZ72" s="1"/>
      <c r="AKA72" s="1"/>
      <c r="AKB72" s="1"/>
      <c r="AKC72" s="1"/>
      <c r="AKD72" s="1"/>
      <c r="AKE72" s="1"/>
      <c r="AKF72" s="1"/>
      <c r="AKG72" s="1"/>
      <c r="AKH72" s="1"/>
      <c r="AKI72" s="1"/>
      <c r="AKJ72" s="1"/>
      <c r="AKK72" s="1"/>
      <c r="AKL72" s="1"/>
      <c r="AKM72" s="1"/>
      <c r="AKN72" s="1"/>
      <c r="AKO72" s="1"/>
      <c r="AKP72" s="1"/>
      <c r="AKQ72" s="1"/>
      <c r="AKR72" s="1"/>
      <c r="AKS72" s="1"/>
      <c r="AKT72" s="1"/>
      <c r="AKU72" s="1"/>
      <c r="AKV72" s="1"/>
      <c r="AKW72" s="1"/>
      <c r="AKX72" s="1"/>
      <c r="AKY72" s="1"/>
      <c r="AKZ72" s="1"/>
      <c r="ALA72" s="1"/>
      <c r="ALB72" s="1"/>
      <c r="ALC72" s="1"/>
      <c r="ALD72" s="1"/>
      <c r="ALE72" s="1"/>
      <c r="ALF72" s="1"/>
      <c r="ALG72" s="1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  <c r="ALW72" s="1"/>
      <c r="ALX72" s="1"/>
      <c r="ALY72" s="1"/>
      <c r="ALZ72" s="1"/>
      <c r="AMA72" s="1"/>
      <c r="AMB72" s="1"/>
      <c r="AMC72" s="1"/>
      <c r="AMD72" s="1"/>
      <c r="AME72" s="1"/>
      <c r="AMF72" s="1"/>
      <c r="AMG72" s="1"/>
      <c r="AMH72" s="1"/>
      <c r="AMI72" s="1"/>
      <c r="AMJ72" s="1"/>
    </row>
    <row r="73" spans="1:1024" s="91" customFormat="1" ht="12.75" hidden="1">
      <c r="A73" s="28" t="s">
        <v>76</v>
      </c>
      <c r="B73" s="21"/>
      <c r="C73" s="269"/>
      <c r="D73" s="273"/>
      <c r="E73" s="269"/>
      <c r="F73" s="273"/>
      <c r="G73" s="269"/>
      <c r="H73" s="274" t="str">
        <f t="shared" si="6"/>
        <v/>
      </c>
      <c r="I73" s="275"/>
      <c r="J73" s="269"/>
      <c r="K73" s="274" t="str">
        <f t="shared" si="4"/>
        <v/>
      </c>
      <c r="L73" s="272">
        <f t="shared" si="5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  <c r="AMH73" s="1"/>
      <c r="AMI73" s="1"/>
      <c r="AMJ73" s="1"/>
    </row>
    <row r="74" spans="1:1024" s="91" customFormat="1" ht="12.75" hidden="1">
      <c r="A74" s="31" t="s">
        <v>77</v>
      </c>
      <c r="B74" s="21"/>
      <c r="C74" s="269"/>
      <c r="D74" s="273"/>
      <c r="E74" s="269"/>
      <c r="F74" s="273"/>
      <c r="G74" s="269"/>
      <c r="H74" s="274" t="str">
        <f t="shared" si="6"/>
        <v/>
      </c>
      <c r="I74" s="275"/>
      <c r="J74" s="269"/>
      <c r="K74" s="274" t="str">
        <f t="shared" si="4"/>
        <v/>
      </c>
      <c r="L74" s="272">
        <f t="shared" si="5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  <c r="AMG74" s="1"/>
      <c r="AMH74" s="1"/>
      <c r="AMI74" s="1"/>
      <c r="AMJ74" s="1"/>
    </row>
    <row r="75" spans="1:1024" s="91" customFormat="1" ht="12.75" hidden="1">
      <c r="A75" s="31" t="s">
        <v>78</v>
      </c>
      <c r="B75" s="21"/>
      <c r="C75" s="269"/>
      <c r="D75" s="273"/>
      <c r="E75" s="269"/>
      <c r="F75" s="273"/>
      <c r="G75" s="269"/>
      <c r="H75" s="274" t="str">
        <f t="shared" si="6"/>
        <v/>
      </c>
      <c r="I75" s="275"/>
      <c r="J75" s="269"/>
      <c r="K75" s="274" t="str">
        <f t="shared" si="4"/>
        <v/>
      </c>
      <c r="L75" s="272">
        <f t="shared" si="5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  <c r="AMG75" s="1"/>
      <c r="AMH75" s="1"/>
      <c r="AMI75" s="1"/>
      <c r="AMJ75" s="1"/>
    </row>
    <row r="76" spans="1:1024" s="1" customFormat="1" ht="12.75" hidden="1">
      <c r="A76" s="35" t="s">
        <v>79</v>
      </c>
      <c r="B76" s="21"/>
      <c r="C76" s="269"/>
      <c r="D76" s="273"/>
      <c r="E76" s="269"/>
      <c r="F76" s="273"/>
      <c r="G76" s="269"/>
      <c r="H76" s="274" t="str">
        <f t="shared" si="6"/>
        <v/>
      </c>
      <c r="I76" s="275"/>
      <c r="J76" s="269"/>
      <c r="K76" s="274" t="str">
        <f t="shared" ref="K76:K87" si="7">IF(AND(J76="",E76=""),"",IF(AND(J76&gt;0,E76&gt;0),J76/E76,0))</f>
        <v/>
      </c>
      <c r="L76" s="272">
        <f t="shared" ref="L76:L87" si="8">E76-J76</f>
        <v>0</v>
      </c>
    </row>
    <row r="77" spans="1:1024" s="1" customFormat="1" ht="12.75" hidden="1">
      <c r="A77" s="35" t="s">
        <v>80</v>
      </c>
      <c r="B77" s="21"/>
      <c r="C77" s="269"/>
      <c r="D77" s="273"/>
      <c r="E77" s="269"/>
      <c r="F77" s="273"/>
      <c r="G77" s="269"/>
      <c r="H77" s="274" t="str">
        <f t="shared" si="6"/>
        <v/>
      </c>
      <c r="I77" s="275"/>
      <c r="J77" s="269"/>
      <c r="K77" s="274" t="str">
        <f t="shared" si="7"/>
        <v/>
      </c>
      <c r="L77" s="272">
        <f t="shared" si="8"/>
        <v>0</v>
      </c>
    </row>
    <row r="78" spans="1:1024" s="91" customFormat="1" ht="12.75">
      <c r="A78" s="35" t="s">
        <v>81</v>
      </c>
      <c r="B78" s="21"/>
      <c r="C78" s="269">
        <f>C132</f>
        <v>0</v>
      </c>
      <c r="D78" s="276"/>
      <c r="E78" s="269">
        <f>E132</f>
        <v>0</v>
      </c>
      <c r="F78" s="276"/>
      <c r="G78" s="269">
        <f>G132</f>
        <v>0</v>
      </c>
      <c r="H78" s="278">
        <f t="shared" si="6"/>
        <v>0</v>
      </c>
      <c r="I78" s="279"/>
      <c r="J78" s="269">
        <f>J132</f>
        <v>0</v>
      </c>
      <c r="K78" s="278">
        <f t="shared" si="7"/>
        <v>0</v>
      </c>
      <c r="L78" s="272">
        <f t="shared" si="8"/>
        <v>0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  <c r="XN78" s="1"/>
      <c r="XO78" s="1"/>
      <c r="XP78" s="1"/>
      <c r="XQ78" s="1"/>
      <c r="XR78" s="1"/>
      <c r="XS78" s="1"/>
      <c r="XT78" s="1"/>
      <c r="XU78" s="1"/>
      <c r="XV78" s="1"/>
      <c r="XW78" s="1"/>
      <c r="XX78" s="1"/>
      <c r="XY78" s="1"/>
      <c r="XZ78" s="1"/>
      <c r="YA78" s="1"/>
      <c r="YB78" s="1"/>
      <c r="YC78" s="1"/>
      <c r="YD78" s="1"/>
      <c r="YE78" s="1"/>
      <c r="YF78" s="1"/>
      <c r="YG78" s="1"/>
      <c r="YH78" s="1"/>
      <c r="YI78" s="1"/>
      <c r="YJ78" s="1"/>
      <c r="YK78" s="1"/>
      <c r="YL78" s="1"/>
      <c r="YM78" s="1"/>
      <c r="YN78" s="1"/>
      <c r="YO78" s="1"/>
      <c r="YP78" s="1"/>
      <c r="YQ78" s="1"/>
      <c r="YR78" s="1"/>
      <c r="YS78" s="1"/>
      <c r="YT78" s="1"/>
      <c r="YU78" s="1"/>
      <c r="YV78" s="1"/>
      <c r="YW78" s="1"/>
      <c r="YX78" s="1"/>
      <c r="YY78" s="1"/>
      <c r="YZ78" s="1"/>
      <c r="ZA78" s="1"/>
      <c r="ZB78" s="1"/>
      <c r="ZC78" s="1"/>
      <c r="ZD78" s="1"/>
      <c r="ZE78" s="1"/>
      <c r="ZF78" s="1"/>
      <c r="ZG78" s="1"/>
      <c r="ZH78" s="1"/>
      <c r="ZI78" s="1"/>
      <c r="ZJ78" s="1"/>
      <c r="ZK78" s="1"/>
      <c r="ZL78" s="1"/>
      <c r="ZM78" s="1"/>
      <c r="ZN78" s="1"/>
      <c r="ZO78" s="1"/>
      <c r="ZP78" s="1"/>
      <c r="ZQ78" s="1"/>
      <c r="ZR78" s="1"/>
      <c r="ZS78" s="1"/>
      <c r="ZT78" s="1"/>
      <c r="ZU78" s="1"/>
      <c r="ZV78" s="1"/>
      <c r="ZW78" s="1"/>
      <c r="ZX78" s="1"/>
      <c r="ZY78" s="1"/>
      <c r="ZZ78" s="1"/>
      <c r="AAA78" s="1"/>
      <c r="AAB78" s="1"/>
      <c r="AAC78" s="1"/>
      <c r="AAD78" s="1"/>
      <c r="AAE78" s="1"/>
      <c r="AAF78" s="1"/>
      <c r="AAG78" s="1"/>
      <c r="AAH78" s="1"/>
      <c r="AAI78" s="1"/>
      <c r="AAJ78" s="1"/>
      <c r="AAK78" s="1"/>
      <c r="AAL78" s="1"/>
      <c r="AAM78" s="1"/>
      <c r="AAN78" s="1"/>
      <c r="AAO78" s="1"/>
      <c r="AAP78" s="1"/>
      <c r="AAQ78" s="1"/>
      <c r="AAR78" s="1"/>
      <c r="AAS78" s="1"/>
      <c r="AAT78" s="1"/>
      <c r="AAU78" s="1"/>
      <c r="AAV78" s="1"/>
      <c r="AAW78" s="1"/>
      <c r="AAX78" s="1"/>
      <c r="AAY78" s="1"/>
      <c r="AAZ78" s="1"/>
      <c r="ABA78" s="1"/>
      <c r="ABB78" s="1"/>
      <c r="ABC78" s="1"/>
      <c r="ABD78" s="1"/>
      <c r="ABE78" s="1"/>
      <c r="ABF78" s="1"/>
      <c r="ABG78" s="1"/>
      <c r="ABH78" s="1"/>
      <c r="ABI78" s="1"/>
      <c r="ABJ78" s="1"/>
      <c r="ABK78" s="1"/>
      <c r="ABL78" s="1"/>
      <c r="ABM78" s="1"/>
      <c r="ABN78" s="1"/>
      <c r="ABO78" s="1"/>
      <c r="ABP78" s="1"/>
      <c r="ABQ78" s="1"/>
      <c r="ABR78" s="1"/>
      <c r="ABS78" s="1"/>
      <c r="ABT78" s="1"/>
      <c r="ABU78" s="1"/>
      <c r="ABV78" s="1"/>
      <c r="ABW78" s="1"/>
      <c r="ABX78" s="1"/>
      <c r="ABY78" s="1"/>
      <c r="ABZ78" s="1"/>
      <c r="ACA78" s="1"/>
      <c r="ACB78" s="1"/>
      <c r="ACC78" s="1"/>
      <c r="ACD78" s="1"/>
      <c r="ACE78" s="1"/>
      <c r="ACF78" s="1"/>
      <c r="ACG78" s="1"/>
      <c r="ACH78" s="1"/>
      <c r="ACI78" s="1"/>
      <c r="ACJ78" s="1"/>
      <c r="ACK78" s="1"/>
      <c r="ACL78" s="1"/>
      <c r="ACM78" s="1"/>
      <c r="ACN78" s="1"/>
      <c r="ACO78" s="1"/>
      <c r="ACP78" s="1"/>
      <c r="ACQ78" s="1"/>
      <c r="ACR78" s="1"/>
      <c r="ACS78" s="1"/>
      <c r="ACT78" s="1"/>
      <c r="ACU78" s="1"/>
      <c r="ACV78" s="1"/>
      <c r="ACW78" s="1"/>
      <c r="ACX78" s="1"/>
      <c r="ACY78" s="1"/>
      <c r="ACZ78" s="1"/>
      <c r="ADA78" s="1"/>
      <c r="ADB78" s="1"/>
      <c r="ADC78" s="1"/>
      <c r="ADD78" s="1"/>
      <c r="ADE78" s="1"/>
      <c r="ADF78" s="1"/>
      <c r="ADG78" s="1"/>
      <c r="ADH78" s="1"/>
      <c r="ADI78" s="1"/>
      <c r="ADJ78" s="1"/>
      <c r="ADK78" s="1"/>
      <c r="ADL78" s="1"/>
      <c r="ADM78" s="1"/>
      <c r="ADN78" s="1"/>
      <c r="ADO78" s="1"/>
      <c r="ADP78" s="1"/>
      <c r="ADQ78" s="1"/>
      <c r="ADR78" s="1"/>
      <c r="ADS78" s="1"/>
      <c r="ADT78" s="1"/>
      <c r="ADU78" s="1"/>
      <c r="ADV78" s="1"/>
      <c r="ADW78" s="1"/>
      <c r="ADX78" s="1"/>
      <c r="ADY78" s="1"/>
      <c r="ADZ78" s="1"/>
      <c r="AEA78" s="1"/>
      <c r="AEB78" s="1"/>
      <c r="AEC78" s="1"/>
      <c r="AED78" s="1"/>
      <c r="AEE78" s="1"/>
      <c r="AEF78" s="1"/>
      <c r="AEG78" s="1"/>
      <c r="AEH78" s="1"/>
      <c r="AEI78" s="1"/>
      <c r="AEJ78" s="1"/>
      <c r="AEK78" s="1"/>
      <c r="AEL78" s="1"/>
      <c r="AEM78" s="1"/>
      <c r="AEN78" s="1"/>
      <c r="AEO78" s="1"/>
      <c r="AEP78" s="1"/>
      <c r="AEQ78" s="1"/>
      <c r="AER78" s="1"/>
      <c r="AES78" s="1"/>
      <c r="AET78" s="1"/>
      <c r="AEU78" s="1"/>
      <c r="AEV78" s="1"/>
      <c r="AEW78" s="1"/>
      <c r="AEX78" s="1"/>
      <c r="AEY78" s="1"/>
      <c r="AEZ78" s="1"/>
      <c r="AFA78" s="1"/>
      <c r="AFB78" s="1"/>
      <c r="AFC78" s="1"/>
      <c r="AFD78" s="1"/>
      <c r="AFE78" s="1"/>
      <c r="AFF78" s="1"/>
      <c r="AFG78" s="1"/>
      <c r="AFH78" s="1"/>
      <c r="AFI78" s="1"/>
      <c r="AFJ78" s="1"/>
      <c r="AFK78" s="1"/>
      <c r="AFL78" s="1"/>
      <c r="AFM78" s="1"/>
      <c r="AFN78" s="1"/>
      <c r="AFO78" s="1"/>
      <c r="AFP78" s="1"/>
      <c r="AFQ78" s="1"/>
      <c r="AFR78" s="1"/>
      <c r="AFS78" s="1"/>
      <c r="AFT78" s="1"/>
      <c r="AFU78" s="1"/>
      <c r="AFV78" s="1"/>
      <c r="AFW78" s="1"/>
      <c r="AFX78" s="1"/>
      <c r="AFY78" s="1"/>
      <c r="AFZ78" s="1"/>
      <c r="AGA78" s="1"/>
      <c r="AGB78" s="1"/>
      <c r="AGC78" s="1"/>
      <c r="AGD78" s="1"/>
      <c r="AGE78" s="1"/>
      <c r="AGF78" s="1"/>
      <c r="AGG78" s="1"/>
      <c r="AGH78" s="1"/>
      <c r="AGI78" s="1"/>
      <c r="AGJ78" s="1"/>
      <c r="AGK78" s="1"/>
      <c r="AGL78" s="1"/>
      <c r="AGM78" s="1"/>
      <c r="AGN78" s="1"/>
      <c r="AGO78" s="1"/>
      <c r="AGP78" s="1"/>
      <c r="AGQ78" s="1"/>
      <c r="AGR78" s="1"/>
      <c r="AGS78" s="1"/>
      <c r="AGT78" s="1"/>
      <c r="AGU78" s="1"/>
      <c r="AGV78" s="1"/>
      <c r="AGW78" s="1"/>
      <c r="AGX78" s="1"/>
      <c r="AGY78" s="1"/>
      <c r="AGZ78" s="1"/>
      <c r="AHA78" s="1"/>
      <c r="AHB78" s="1"/>
      <c r="AHC78" s="1"/>
      <c r="AHD78" s="1"/>
      <c r="AHE78" s="1"/>
      <c r="AHF78" s="1"/>
      <c r="AHG78" s="1"/>
      <c r="AHH78" s="1"/>
      <c r="AHI78" s="1"/>
      <c r="AHJ78" s="1"/>
      <c r="AHK78" s="1"/>
      <c r="AHL78" s="1"/>
      <c r="AHM78" s="1"/>
      <c r="AHN78" s="1"/>
      <c r="AHO78" s="1"/>
      <c r="AHP78" s="1"/>
      <c r="AHQ78" s="1"/>
      <c r="AHR78" s="1"/>
      <c r="AHS78" s="1"/>
      <c r="AHT78" s="1"/>
      <c r="AHU78" s="1"/>
      <c r="AHV78" s="1"/>
      <c r="AHW78" s="1"/>
      <c r="AHX78" s="1"/>
      <c r="AHY78" s="1"/>
      <c r="AHZ78" s="1"/>
      <c r="AIA78" s="1"/>
      <c r="AIB78" s="1"/>
      <c r="AIC78" s="1"/>
      <c r="AID78" s="1"/>
      <c r="AIE78" s="1"/>
      <c r="AIF78" s="1"/>
      <c r="AIG78" s="1"/>
      <c r="AIH78" s="1"/>
      <c r="AII78" s="1"/>
      <c r="AIJ78" s="1"/>
      <c r="AIK78" s="1"/>
      <c r="AIL78" s="1"/>
      <c r="AIM78" s="1"/>
      <c r="AIN78" s="1"/>
      <c r="AIO78" s="1"/>
      <c r="AIP78" s="1"/>
      <c r="AIQ78" s="1"/>
      <c r="AIR78" s="1"/>
      <c r="AIS78" s="1"/>
      <c r="AIT78" s="1"/>
      <c r="AIU78" s="1"/>
      <c r="AIV78" s="1"/>
      <c r="AIW78" s="1"/>
      <c r="AIX78" s="1"/>
      <c r="AIY78" s="1"/>
      <c r="AIZ78" s="1"/>
      <c r="AJA78" s="1"/>
      <c r="AJB78" s="1"/>
      <c r="AJC78" s="1"/>
      <c r="AJD78" s="1"/>
      <c r="AJE78" s="1"/>
      <c r="AJF78" s="1"/>
      <c r="AJG78" s="1"/>
      <c r="AJH78" s="1"/>
      <c r="AJI78" s="1"/>
      <c r="AJJ78" s="1"/>
      <c r="AJK78" s="1"/>
      <c r="AJL78" s="1"/>
      <c r="AJM78" s="1"/>
      <c r="AJN78" s="1"/>
      <c r="AJO78" s="1"/>
      <c r="AJP78" s="1"/>
      <c r="AJQ78" s="1"/>
      <c r="AJR78" s="1"/>
      <c r="AJS78" s="1"/>
      <c r="AJT78" s="1"/>
      <c r="AJU78" s="1"/>
      <c r="AJV78" s="1"/>
      <c r="AJW78" s="1"/>
      <c r="AJX78" s="1"/>
      <c r="AJY78" s="1"/>
      <c r="AJZ78" s="1"/>
      <c r="AKA78" s="1"/>
      <c r="AKB78" s="1"/>
      <c r="AKC78" s="1"/>
      <c r="AKD78" s="1"/>
      <c r="AKE78" s="1"/>
      <c r="AKF78" s="1"/>
      <c r="AKG78" s="1"/>
      <c r="AKH78" s="1"/>
      <c r="AKI78" s="1"/>
      <c r="AKJ78" s="1"/>
      <c r="AKK78" s="1"/>
      <c r="AKL78" s="1"/>
      <c r="AKM78" s="1"/>
      <c r="AKN78" s="1"/>
      <c r="AKO78" s="1"/>
      <c r="AKP78" s="1"/>
      <c r="AKQ78" s="1"/>
      <c r="AKR78" s="1"/>
      <c r="AKS78" s="1"/>
      <c r="AKT78" s="1"/>
      <c r="AKU78" s="1"/>
      <c r="AKV78" s="1"/>
      <c r="AKW78" s="1"/>
      <c r="AKX78" s="1"/>
      <c r="AKY78" s="1"/>
      <c r="AKZ78" s="1"/>
      <c r="ALA78" s="1"/>
      <c r="ALB78" s="1"/>
      <c r="ALC78" s="1"/>
      <c r="ALD78" s="1"/>
      <c r="ALE78" s="1"/>
      <c r="ALF78" s="1"/>
      <c r="ALG78" s="1"/>
      <c r="ALH78" s="1"/>
      <c r="ALI78" s="1"/>
      <c r="ALJ78" s="1"/>
      <c r="ALK78" s="1"/>
      <c r="ALL78" s="1"/>
      <c r="ALM78" s="1"/>
      <c r="ALN78" s="1"/>
      <c r="ALO78" s="1"/>
      <c r="ALP78" s="1"/>
      <c r="ALQ78" s="1"/>
      <c r="ALR78" s="1"/>
      <c r="ALS78" s="1"/>
      <c r="ALT78" s="1"/>
      <c r="ALU78" s="1"/>
      <c r="ALV78" s="1"/>
      <c r="ALW78" s="1"/>
      <c r="ALX78" s="1"/>
      <c r="ALY78" s="1"/>
      <c r="ALZ78" s="1"/>
      <c r="AMA78" s="1"/>
      <c r="AMB78" s="1"/>
      <c r="AMC78" s="1"/>
      <c r="AMD78" s="1"/>
      <c r="AME78" s="1"/>
      <c r="AMF78" s="1"/>
      <c r="AMG78" s="1"/>
      <c r="AMH78" s="1"/>
      <c r="AMI78" s="1"/>
      <c r="AMJ78" s="1"/>
    </row>
    <row r="79" spans="1:1024" s="91" customFormat="1" ht="12.75">
      <c r="A79" s="40" t="s">
        <v>82</v>
      </c>
      <c r="B79" s="41"/>
      <c r="C79" s="280">
        <f>SUM(C13,C78)</f>
        <v>155423</v>
      </c>
      <c r="D79" s="281"/>
      <c r="E79" s="280">
        <f>SUM(E13,E78)</f>
        <v>155423</v>
      </c>
      <c r="F79" s="281"/>
      <c r="G79" s="280">
        <f>SUM(G13,G78)</f>
        <v>60270.8</v>
      </c>
      <c r="H79" s="270">
        <f t="shared" si="6"/>
        <v>0.38778559157910991</v>
      </c>
      <c r="I79" s="282"/>
      <c r="J79" s="280">
        <f>SUM(J13,J78)</f>
        <v>448315.36</v>
      </c>
      <c r="K79" s="274">
        <f t="shared" si="7"/>
        <v>2.8844853078373212</v>
      </c>
      <c r="L79" s="283">
        <f t="shared" si="8"/>
        <v>-292892.36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  <c r="XX79" s="1"/>
      <c r="XY79" s="1"/>
      <c r="XZ79" s="1"/>
      <c r="YA79" s="1"/>
      <c r="YB79" s="1"/>
      <c r="YC79" s="1"/>
      <c r="YD79" s="1"/>
      <c r="YE79" s="1"/>
      <c r="YF79" s="1"/>
      <c r="YG79" s="1"/>
      <c r="YH79" s="1"/>
      <c r="YI79" s="1"/>
      <c r="YJ79" s="1"/>
      <c r="YK79" s="1"/>
      <c r="YL79" s="1"/>
      <c r="YM79" s="1"/>
      <c r="YN79" s="1"/>
      <c r="YO79" s="1"/>
      <c r="YP79" s="1"/>
      <c r="YQ79" s="1"/>
      <c r="YR79" s="1"/>
      <c r="YS79" s="1"/>
      <c r="YT79" s="1"/>
      <c r="YU79" s="1"/>
      <c r="YV79" s="1"/>
      <c r="YW79" s="1"/>
      <c r="YX79" s="1"/>
      <c r="YY79" s="1"/>
      <c r="YZ79" s="1"/>
      <c r="ZA79" s="1"/>
      <c r="ZB79" s="1"/>
      <c r="ZC79" s="1"/>
      <c r="ZD79" s="1"/>
      <c r="ZE79" s="1"/>
      <c r="ZF79" s="1"/>
      <c r="ZG79" s="1"/>
      <c r="ZH79" s="1"/>
      <c r="ZI79" s="1"/>
      <c r="ZJ79" s="1"/>
      <c r="ZK79" s="1"/>
      <c r="ZL79" s="1"/>
      <c r="ZM79" s="1"/>
      <c r="ZN79" s="1"/>
      <c r="ZO79" s="1"/>
      <c r="ZP79" s="1"/>
      <c r="ZQ79" s="1"/>
      <c r="ZR79" s="1"/>
      <c r="ZS79" s="1"/>
      <c r="ZT79" s="1"/>
      <c r="ZU79" s="1"/>
      <c r="ZV79" s="1"/>
      <c r="ZW79" s="1"/>
      <c r="ZX79" s="1"/>
      <c r="ZY79" s="1"/>
      <c r="ZZ79" s="1"/>
      <c r="AAA79" s="1"/>
      <c r="AAB79" s="1"/>
      <c r="AAC79" s="1"/>
      <c r="AAD79" s="1"/>
      <c r="AAE79" s="1"/>
      <c r="AAF79" s="1"/>
      <c r="AAG79" s="1"/>
      <c r="AAH79" s="1"/>
      <c r="AAI79" s="1"/>
      <c r="AAJ79" s="1"/>
      <c r="AAK79" s="1"/>
      <c r="AAL79" s="1"/>
      <c r="AAM79" s="1"/>
      <c r="AAN79" s="1"/>
      <c r="AAO79" s="1"/>
      <c r="AAP79" s="1"/>
      <c r="AAQ79" s="1"/>
      <c r="AAR79" s="1"/>
      <c r="AAS79" s="1"/>
      <c r="AAT79" s="1"/>
      <c r="AAU79" s="1"/>
      <c r="AAV79" s="1"/>
      <c r="AAW79" s="1"/>
      <c r="AAX79" s="1"/>
      <c r="AAY79" s="1"/>
      <c r="AAZ79" s="1"/>
      <c r="ABA79" s="1"/>
      <c r="ABB79" s="1"/>
      <c r="ABC79" s="1"/>
      <c r="ABD79" s="1"/>
      <c r="ABE79" s="1"/>
      <c r="ABF79" s="1"/>
      <c r="ABG79" s="1"/>
      <c r="ABH79" s="1"/>
      <c r="ABI79" s="1"/>
      <c r="ABJ79" s="1"/>
      <c r="ABK79" s="1"/>
      <c r="ABL79" s="1"/>
      <c r="ABM79" s="1"/>
      <c r="ABN79" s="1"/>
      <c r="ABO79" s="1"/>
      <c r="ABP79" s="1"/>
      <c r="ABQ79" s="1"/>
      <c r="ABR79" s="1"/>
      <c r="ABS79" s="1"/>
      <c r="ABT79" s="1"/>
      <c r="ABU79" s="1"/>
      <c r="ABV79" s="1"/>
      <c r="ABW79" s="1"/>
      <c r="ABX79" s="1"/>
      <c r="ABY79" s="1"/>
      <c r="ABZ79" s="1"/>
      <c r="ACA79" s="1"/>
      <c r="ACB79" s="1"/>
      <c r="ACC79" s="1"/>
      <c r="ACD79" s="1"/>
      <c r="ACE79" s="1"/>
      <c r="ACF79" s="1"/>
      <c r="ACG79" s="1"/>
      <c r="ACH79" s="1"/>
      <c r="ACI79" s="1"/>
      <c r="ACJ79" s="1"/>
      <c r="ACK79" s="1"/>
      <c r="ACL79" s="1"/>
      <c r="ACM79" s="1"/>
      <c r="ACN79" s="1"/>
      <c r="ACO79" s="1"/>
      <c r="ACP79" s="1"/>
      <c r="ACQ79" s="1"/>
      <c r="ACR79" s="1"/>
      <c r="ACS79" s="1"/>
      <c r="ACT79" s="1"/>
      <c r="ACU79" s="1"/>
      <c r="ACV79" s="1"/>
      <c r="ACW79" s="1"/>
      <c r="ACX79" s="1"/>
      <c r="ACY79" s="1"/>
      <c r="ACZ79" s="1"/>
      <c r="ADA79" s="1"/>
      <c r="ADB79" s="1"/>
      <c r="ADC79" s="1"/>
      <c r="ADD79" s="1"/>
      <c r="ADE79" s="1"/>
      <c r="ADF79" s="1"/>
      <c r="ADG79" s="1"/>
      <c r="ADH79" s="1"/>
      <c r="ADI79" s="1"/>
      <c r="ADJ79" s="1"/>
      <c r="ADK79" s="1"/>
      <c r="ADL79" s="1"/>
      <c r="ADM79" s="1"/>
      <c r="ADN79" s="1"/>
      <c r="ADO79" s="1"/>
      <c r="ADP79" s="1"/>
      <c r="ADQ79" s="1"/>
      <c r="ADR79" s="1"/>
      <c r="ADS79" s="1"/>
      <c r="ADT79" s="1"/>
      <c r="ADU79" s="1"/>
      <c r="ADV79" s="1"/>
      <c r="ADW79" s="1"/>
      <c r="ADX79" s="1"/>
      <c r="ADY79" s="1"/>
      <c r="ADZ79" s="1"/>
      <c r="AEA79" s="1"/>
      <c r="AEB79" s="1"/>
      <c r="AEC79" s="1"/>
      <c r="AED79" s="1"/>
      <c r="AEE79" s="1"/>
      <c r="AEF79" s="1"/>
      <c r="AEG79" s="1"/>
      <c r="AEH79" s="1"/>
      <c r="AEI79" s="1"/>
      <c r="AEJ79" s="1"/>
      <c r="AEK79" s="1"/>
      <c r="AEL79" s="1"/>
      <c r="AEM79" s="1"/>
      <c r="AEN79" s="1"/>
      <c r="AEO79" s="1"/>
      <c r="AEP79" s="1"/>
      <c r="AEQ79" s="1"/>
      <c r="AER79" s="1"/>
      <c r="AES79" s="1"/>
      <c r="AET79" s="1"/>
      <c r="AEU79" s="1"/>
      <c r="AEV79" s="1"/>
      <c r="AEW79" s="1"/>
      <c r="AEX79" s="1"/>
      <c r="AEY79" s="1"/>
      <c r="AEZ79" s="1"/>
      <c r="AFA79" s="1"/>
      <c r="AFB79" s="1"/>
      <c r="AFC79" s="1"/>
      <c r="AFD79" s="1"/>
      <c r="AFE79" s="1"/>
      <c r="AFF79" s="1"/>
      <c r="AFG79" s="1"/>
      <c r="AFH79" s="1"/>
      <c r="AFI79" s="1"/>
      <c r="AFJ79" s="1"/>
      <c r="AFK79" s="1"/>
      <c r="AFL79" s="1"/>
      <c r="AFM79" s="1"/>
      <c r="AFN79" s="1"/>
      <c r="AFO79" s="1"/>
      <c r="AFP79" s="1"/>
      <c r="AFQ79" s="1"/>
      <c r="AFR79" s="1"/>
      <c r="AFS79" s="1"/>
      <c r="AFT79" s="1"/>
      <c r="AFU79" s="1"/>
      <c r="AFV79" s="1"/>
      <c r="AFW79" s="1"/>
      <c r="AFX79" s="1"/>
      <c r="AFY79" s="1"/>
      <c r="AFZ79" s="1"/>
      <c r="AGA79" s="1"/>
      <c r="AGB79" s="1"/>
      <c r="AGC79" s="1"/>
      <c r="AGD79" s="1"/>
      <c r="AGE79" s="1"/>
      <c r="AGF79" s="1"/>
      <c r="AGG79" s="1"/>
      <c r="AGH79" s="1"/>
      <c r="AGI79" s="1"/>
      <c r="AGJ79" s="1"/>
      <c r="AGK79" s="1"/>
      <c r="AGL79" s="1"/>
      <c r="AGM79" s="1"/>
      <c r="AGN79" s="1"/>
      <c r="AGO79" s="1"/>
      <c r="AGP79" s="1"/>
      <c r="AGQ79" s="1"/>
      <c r="AGR79" s="1"/>
      <c r="AGS79" s="1"/>
      <c r="AGT79" s="1"/>
      <c r="AGU79" s="1"/>
      <c r="AGV79" s="1"/>
      <c r="AGW79" s="1"/>
      <c r="AGX79" s="1"/>
      <c r="AGY79" s="1"/>
      <c r="AGZ79" s="1"/>
      <c r="AHA79" s="1"/>
      <c r="AHB79" s="1"/>
      <c r="AHC79" s="1"/>
      <c r="AHD79" s="1"/>
      <c r="AHE79" s="1"/>
      <c r="AHF79" s="1"/>
      <c r="AHG79" s="1"/>
      <c r="AHH79" s="1"/>
      <c r="AHI79" s="1"/>
      <c r="AHJ79" s="1"/>
      <c r="AHK79" s="1"/>
      <c r="AHL79" s="1"/>
      <c r="AHM79" s="1"/>
      <c r="AHN79" s="1"/>
      <c r="AHO79" s="1"/>
      <c r="AHP79" s="1"/>
      <c r="AHQ79" s="1"/>
      <c r="AHR79" s="1"/>
      <c r="AHS79" s="1"/>
      <c r="AHT79" s="1"/>
      <c r="AHU79" s="1"/>
      <c r="AHV79" s="1"/>
      <c r="AHW79" s="1"/>
      <c r="AHX79" s="1"/>
      <c r="AHY79" s="1"/>
      <c r="AHZ79" s="1"/>
      <c r="AIA79" s="1"/>
      <c r="AIB79" s="1"/>
      <c r="AIC79" s="1"/>
      <c r="AID79" s="1"/>
      <c r="AIE79" s="1"/>
      <c r="AIF79" s="1"/>
      <c r="AIG79" s="1"/>
      <c r="AIH79" s="1"/>
      <c r="AII79" s="1"/>
      <c r="AIJ79" s="1"/>
      <c r="AIK79" s="1"/>
      <c r="AIL79" s="1"/>
      <c r="AIM79" s="1"/>
      <c r="AIN79" s="1"/>
      <c r="AIO79" s="1"/>
      <c r="AIP79" s="1"/>
      <c r="AIQ79" s="1"/>
      <c r="AIR79" s="1"/>
      <c r="AIS79" s="1"/>
      <c r="AIT79" s="1"/>
      <c r="AIU79" s="1"/>
      <c r="AIV79" s="1"/>
      <c r="AIW79" s="1"/>
      <c r="AIX79" s="1"/>
      <c r="AIY79" s="1"/>
      <c r="AIZ79" s="1"/>
      <c r="AJA79" s="1"/>
      <c r="AJB79" s="1"/>
      <c r="AJC79" s="1"/>
      <c r="AJD79" s="1"/>
      <c r="AJE79" s="1"/>
      <c r="AJF79" s="1"/>
      <c r="AJG79" s="1"/>
      <c r="AJH79" s="1"/>
      <c r="AJI79" s="1"/>
      <c r="AJJ79" s="1"/>
      <c r="AJK79" s="1"/>
      <c r="AJL79" s="1"/>
      <c r="AJM79" s="1"/>
      <c r="AJN79" s="1"/>
      <c r="AJO79" s="1"/>
      <c r="AJP79" s="1"/>
      <c r="AJQ79" s="1"/>
      <c r="AJR79" s="1"/>
      <c r="AJS79" s="1"/>
      <c r="AJT79" s="1"/>
      <c r="AJU79" s="1"/>
      <c r="AJV79" s="1"/>
      <c r="AJW79" s="1"/>
      <c r="AJX79" s="1"/>
      <c r="AJY79" s="1"/>
      <c r="AJZ79" s="1"/>
      <c r="AKA79" s="1"/>
      <c r="AKB79" s="1"/>
      <c r="AKC79" s="1"/>
      <c r="AKD79" s="1"/>
      <c r="AKE79" s="1"/>
      <c r="AKF79" s="1"/>
      <c r="AKG79" s="1"/>
      <c r="AKH79" s="1"/>
      <c r="AKI79" s="1"/>
      <c r="AKJ79" s="1"/>
      <c r="AKK79" s="1"/>
      <c r="AKL79" s="1"/>
      <c r="AKM79" s="1"/>
      <c r="AKN79" s="1"/>
      <c r="AKO79" s="1"/>
      <c r="AKP79" s="1"/>
      <c r="AKQ79" s="1"/>
      <c r="AKR79" s="1"/>
      <c r="AKS79" s="1"/>
      <c r="AKT79" s="1"/>
      <c r="AKU79" s="1"/>
      <c r="AKV79" s="1"/>
      <c r="AKW79" s="1"/>
      <c r="AKX79" s="1"/>
      <c r="AKY79" s="1"/>
      <c r="AKZ79" s="1"/>
      <c r="ALA79" s="1"/>
      <c r="ALB79" s="1"/>
      <c r="ALC79" s="1"/>
      <c r="ALD79" s="1"/>
      <c r="ALE79" s="1"/>
      <c r="ALF79" s="1"/>
      <c r="ALG79" s="1"/>
      <c r="ALH79" s="1"/>
      <c r="ALI79" s="1"/>
      <c r="ALJ79" s="1"/>
      <c r="ALK79" s="1"/>
      <c r="ALL79" s="1"/>
      <c r="ALM79" s="1"/>
      <c r="ALN79" s="1"/>
      <c r="ALO79" s="1"/>
      <c r="ALP79" s="1"/>
      <c r="ALQ79" s="1"/>
      <c r="ALR79" s="1"/>
      <c r="ALS79" s="1"/>
      <c r="ALT79" s="1"/>
      <c r="ALU79" s="1"/>
      <c r="ALV79" s="1"/>
      <c r="ALW79" s="1"/>
      <c r="ALX79" s="1"/>
      <c r="ALY79" s="1"/>
      <c r="ALZ79" s="1"/>
      <c r="AMA79" s="1"/>
      <c r="AMB79" s="1"/>
      <c r="AMC79" s="1"/>
      <c r="AMD79" s="1"/>
      <c r="AME79" s="1"/>
      <c r="AMF79" s="1"/>
      <c r="AMG79" s="1"/>
      <c r="AMH79" s="1"/>
      <c r="AMI79" s="1"/>
      <c r="AMJ79" s="1"/>
    </row>
    <row r="80" spans="1:1024" s="91" customFormat="1" ht="12.75">
      <c r="A80" s="44" t="s">
        <v>83</v>
      </c>
      <c r="B80" s="26"/>
      <c r="C80" s="267">
        <f>SUM(C81,C84)</f>
        <v>0</v>
      </c>
      <c r="D80" s="268"/>
      <c r="E80" s="267">
        <f>SUM(E81,E84)</f>
        <v>0</v>
      </c>
      <c r="F80" s="284"/>
      <c r="G80" s="284">
        <f>SUM(G81,G84)</f>
        <v>0</v>
      </c>
      <c r="H80" s="270">
        <f t="shared" si="6"/>
        <v>0</v>
      </c>
      <c r="I80" s="285"/>
      <c r="J80" s="286">
        <f>SUM(J81,J84)</f>
        <v>0</v>
      </c>
      <c r="K80" s="287">
        <f t="shared" si="7"/>
        <v>0</v>
      </c>
      <c r="L80" s="272">
        <f t="shared" si="8"/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  <c r="XX80" s="1"/>
      <c r="XY80" s="1"/>
      <c r="XZ80" s="1"/>
      <c r="YA80" s="1"/>
      <c r="YB80" s="1"/>
      <c r="YC80" s="1"/>
      <c r="YD80" s="1"/>
      <c r="YE80" s="1"/>
      <c r="YF80" s="1"/>
      <c r="YG80" s="1"/>
      <c r="YH80" s="1"/>
      <c r="YI80" s="1"/>
      <c r="YJ80" s="1"/>
      <c r="YK80" s="1"/>
      <c r="YL80" s="1"/>
      <c r="YM80" s="1"/>
      <c r="YN80" s="1"/>
      <c r="YO80" s="1"/>
      <c r="YP80" s="1"/>
      <c r="YQ80" s="1"/>
      <c r="YR80" s="1"/>
      <c r="YS80" s="1"/>
      <c r="YT80" s="1"/>
      <c r="YU80" s="1"/>
      <c r="YV80" s="1"/>
      <c r="YW80" s="1"/>
      <c r="YX80" s="1"/>
      <c r="YY80" s="1"/>
      <c r="YZ80" s="1"/>
      <c r="ZA80" s="1"/>
      <c r="ZB80" s="1"/>
      <c r="ZC80" s="1"/>
      <c r="ZD80" s="1"/>
      <c r="ZE80" s="1"/>
      <c r="ZF80" s="1"/>
      <c r="ZG80" s="1"/>
      <c r="ZH80" s="1"/>
      <c r="ZI80" s="1"/>
      <c r="ZJ80" s="1"/>
      <c r="ZK80" s="1"/>
      <c r="ZL80" s="1"/>
      <c r="ZM80" s="1"/>
      <c r="ZN80" s="1"/>
      <c r="ZO80" s="1"/>
      <c r="ZP80" s="1"/>
      <c r="ZQ80" s="1"/>
      <c r="ZR80" s="1"/>
      <c r="ZS80" s="1"/>
      <c r="ZT80" s="1"/>
      <c r="ZU80" s="1"/>
      <c r="ZV80" s="1"/>
      <c r="ZW80" s="1"/>
      <c r="ZX80" s="1"/>
      <c r="ZY80" s="1"/>
      <c r="ZZ80" s="1"/>
      <c r="AAA80" s="1"/>
      <c r="AAB80" s="1"/>
      <c r="AAC80" s="1"/>
      <c r="AAD80" s="1"/>
      <c r="AAE80" s="1"/>
      <c r="AAF80" s="1"/>
      <c r="AAG80" s="1"/>
      <c r="AAH80" s="1"/>
      <c r="AAI80" s="1"/>
      <c r="AAJ80" s="1"/>
      <c r="AAK80" s="1"/>
      <c r="AAL80" s="1"/>
      <c r="AAM80" s="1"/>
      <c r="AAN80" s="1"/>
      <c r="AAO80" s="1"/>
      <c r="AAP80" s="1"/>
      <c r="AAQ80" s="1"/>
      <c r="AAR80" s="1"/>
      <c r="AAS80" s="1"/>
      <c r="AAT80" s="1"/>
      <c r="AAU80" s="1"/>
      <c r="AAV80" s="1"/>
      <c r="AAW80" s="1"/>
      <c r="AAX80" s="1"/>
      <c r="AAY80" s="1"/>
      <c r="AAZ80" s="1"/>
      <c r="ABA80" s="1"/>
      <c r="ABB80" s="1"/>
      <c r="ABC80" s="1"/>
      <c r="ABD80" s="1"/>
      <c r="ABE80" s="1"/>
      <c r="ABF80" s="1"/>
      <c r="ABG80" s="1"/>
      <c r="ABH80" s="1"/>
      <c r="ABI80" s="1"/>
      <c r="ABJ80" s="1"/>
      <c r="ABK80" s="1"/>
      <c r="ABL80" s="1"/>
      <c r="ABM80" s="1"/>
      <c r="ABN80" s="1"/>
      <c r="ABO80" s="1"/>
      <c r="ABP80" s="1"/>
      <c r="ABQ80" s="1"/>
      <c r="ABR80" s="1"/>
      <c r="ABS80" s="1"/>
      <c r="ABT80" s="1"/>
      <c r="ABU80" s="1"/>
      <c r="ABV80" s="1"/>
      <c r="ABW80" s="1"/>
      <c r="ABX80" s="1"/>
      <c r="ABY80" s="1"/>
      <c r="ABZ80" s="1"/>
      <c r="ACA80" s="1"/>
      <c r="ACB80" s="1"/>
      <c r="ACC80" s="1"/>
      <c r="ACD80" s="1"/>
      <c r="ACE80" s="1"/>
      <c r="ACF80" s="1"/>
      <c r="ACG80" s="1"/>
      <c r="ACH80" s="1"/>
      <c r="ACI80" s="1"/>
      <c r="ACJ80" s="1"/>
      <c r="ACK80" s="1"/>
      <c r="ACL80" s="1"/>
      <c r="ACM80" s="1"/>
      <c r="ACN80" s="1"/>
      <c r="ACO80" s="1"/>
      <c r="ACP80" s="1"/>
      <c r="ACQ80" s="1"/>
      <c r="ACR80" s="1"/>
      <c r="ACS80" s="1"/>
      <c r="ACT80" s="1"/>
      <c r="ACU80" s="1"/>
      <c r="ACV80" s="1"/>
      <c r="ACW80" s="1"/>
      <c r="ACX80" s="1"/>
      <c r="ACY80" s="1"/>
      <c r="ACZ80" s="1"/>
      <c r="ADA80" s="1"/>
      <c r="ADB80" s="1"/>
      <c r="ADC80" s="1"/>
      <c r="ADD80" s="1"/>
      <c r="ADE80" s="1"/>
      <c r="ADF80" s="1"/>
      <c r="ADG80" s="1"/>
      <c r="ADH80" s="1"/>
      <c r="ADI80" s="1"/>
      <c r="ADJ80" s="1"/>
      <c r="ADK80" s="1"/>
      <c r="ADL80" s="1"/>
      <c r="ADM80" s="1"/>
      <c r="ADN80" s="1"/>
      <c r="ADO80" s="1"/>
      <c r="ADP80" s="1"/>
      <c r="ADQ80" s="1"/>
      <c r="ADR80" s="1"/>
      <c r="ADS80" s="1"/>
      <c r="ADT80" s="1"/>
      <c r="ADU80" s="1"/>
      <c r="ADV80" s="1"/>
      <c r="ADW80" s="1"/>
      <c r="ADX80" s="1"/>
      <c r="ADY80" s="1"/>
      <c r="ADZ80" s="1"/>
      <c r="AEA80" s="1"/>
      <c r="AEB80" s="1"/>
      <c r="AEC80" s="1"/>
      <c r="AED80" s="1"/>
      <c r="AEE80" s="1"/>
      <c r="AEF80" s="1"/>
      <c r="AEG80" s="1"/>
      <c r="AEH80" s="1"/>
      <c r="AEI80" s="1"/>
      <c r="AEJ80" s="1"/>
      <c r="AEK80" s="1"/>
      <c r="AEL80" s="1"/>
      <c r="AEM80" s="1"/>
      <c r="AEN80" s="1"/>
      <c r="AEO80" s="1"/>
      <c r="AEP80" s="1"/>
      <c r="AEQ80" s="1"/>
      <c r="AER80" s="1"/>
      <c r="AES80" s="1"/>
      <c r="AET80" s="1"/>
      <c r="AEU80" s="1"/>
      <c r="AEV80" s="1"/>
      <c r="AEW80" s="1"/>
      <c r="AEX80" s="1"/>
      <c r="AEY80" s="1"/>
      <c r="AEZ80" s="1"/>
      <c r="AFA80" s="1"/>
      <c r="AFB80" s="1"/>
      <c r="AFC80" s="1"/>
      <c r="AFD80" s="1"/>
      <c r="AFE80" s="1"/>
      <c r="AFF80" s="1"/>
      <c r="AFG80" s="1"/>
      <c r="AFH80" s="1"/>
      <c r="AFI80" s="1"/>
      <c r="AFJ80" s="1"/>
      <c r="AFK80" s="1"/>
      <c r="AFL80" s="1"/>
      <c r="AFM80" s="1"/>
      <c r="AFN80" s="1"/>
      <c r="AFO80" s="1"/>
      <c r="AFP80" s="1"/>
      <c r="AFQ80" s="1"/>
      <c r="AFR80" s="1"/>
      <c r="AFS80" s="1"/>
      <c r="AFT80" s="1"/>
      <c r="AFU80" s="1"/>
      <c r="AFV80" s="1"/>
      <c r="AFW80" s="1"/>
      <c r="AFX80" s="1"/>
      <c r="AFY80" s="1"/>
      <c r="AFZ80" s="1"/>
      <c r="AGA80" s="1"/>
      <c r="AGB80" s="1"/>
      <c r="AGC80" s="1"/>
      <c r="AGD80" s="1"/>
      <c r="AGE80" s="1"/>
      <c r="AGF80" s="1"/>
      <c r="AGG80" s="1"/>
      <c r="AGH80" s="1"/>
      <c r="AGI80" s="1"/>
      <c r="AGJ80" s="1"/>
      <c r="AGK80" s="1"/>
      <c r="AGL80" s="1"/>
      <c r="AGM80" s="1"/>
      <c r="AGN80" s="1"/>
      <c r="AGO80" s="1"/>
      <c r="AGP80" s="1"/>
      <c r="AGQ80" s="1"/>
      <c r="AGR80" s="1"/>
      <c r="AGS80" s="1"/>
      <c r="AGT80" s="1"/>
      <c r="AGU80" s="1"/>
      <c r="AGV80" s="1"/>
      <c r="AGW80" s="1"/>
      <c r="AGX80" s="1"/>
      <c r="AGY80" s="1"/>
      <c r="AGZ80" s="1"/>
      <c r="AHA80" s="1"/>
      <c r="AHB80" s="1"/>
      <c r="AHC80" s="1"/>
      <c r="AHD80" s="1"/>
      <c r="AHE80" s="1"/>
      <c r="AHF80" s="1"/>
      <c r="AHG80" s="1"/>
      <c r="AHH80" s="1"/>
      <c r="AHI80" s="1"/>
      <c r="AHJ80" s="1"/>
      <c r="AHK80" s="1"/>
      <c r="AHL80" s="1"/>
      <c r="AHM80" s="1"/>
      <c r="AHN80" s="1"/>
      <c r="AHO80" s="1"/>
      <c r="AHP80" s="1"/>
      <c r="AHQ80" s="1"/>
      <c r="AHR80" s="1"/>
      <c r="AHS80" s="1"/>
      <c r="AHT80" s="1"/>
      <c r="AHU80" s="1"/>
      <c r="AHV80" s="1"/>
      <c r="AHW80" s="1"/>
      <c r="AHX80" s="1"/>
      <c r="AHY80" s="1"/>
      <c r="AHZ80" s="1"/>
      <c r="AIA80" s="1"/>
      <c r="AIB80" s="1"/>
      <c r="AIC80" s="1"/>
      <c r="AID80" s="1"/>
      <c r="AIE80" s="1"/>
      <c r="AIF80" s="1"/>
      <c r="AIG80" s="1"/>
      <c r="AIH80" s="1"/>
      <c r="AII80" s="1"/>
      <c r="AIJ80" s="1"/>
      <c r="AIK80" s="1"/>
      <c r="AIL80" s="1"/>
      <c r="AIM80" s="1"/>
      <c r="AIN80" s="1"/>
      <c r="AIO80" s="1"/>
      <c r="AIP80" s="1"/>
      <c r="AIQ80" s="1"/>
      <c r="AIR80" s="1"/>
      <c r="AIS80" s="1"/>
      <c r="AIT80" s="1"/>
      <c r="AIU80" s="1"/>
      <c r="AIV80" s="1"/>
      <c r="AIW80" s="1"/>
      <c r="AIX80" s="1"/>
      <c r="AIY80" s="1"/>
      <c r="AIZ80" s="1"/>
      <c r="AJA80" s="1"/>
      <c r="AJB80" s="1"/>
      <c r="AJC80" s="1"/>
      <c r="AJD80" s="1"/>
      <c r="AJE80" s="1"/>
      <c r="AJF80" s="1"/>
      <c r="AJG80" s="1"/>
      <c r="AJH80" s="1"/>
      <c r="AJI80" s="1"/>
      <c r="AJJ80" s="1"/>
      <c r="AJK80" s="1"/>
      <c r="AJL80" s="1"/>
      <c r="AJM80" s="1"/>
      <c r="AJN80" s="1"/>
      <c r="AJO80" s="1"/>
      <c r="AJP80" s="1"/>
      <c r="AJQ80" s="1"/>
      <c r="AJR80" s="1"/>
      <c r="AJS80" s="1"/>
      <c r="AJT80" s="1"/>
      <c r="AJU80" s="1"/>
      <c r="AJV80" s="1"/>
      <c r="AJW80" s="1"/>
      <c r="AJX80" s="1"/>
      <c r="AJY80" s="1"/>
      <c r="AJZ80" s="1"/>
      <c r="AKA80" s="1"/>
      <c r="AKB80" s="1"/>
      <c r="AKC80" s="1"/>
      <c r="AKD80" s="1"/>
      <c r="AKE80" s="1"/>
      <c r="AKF80" s="1"/>
      <c r="AKG80" s="1"/>
      <c r="AKH80" s="1"/>
      <c r="AKI80" s="1"/>
      <c r="AKJ80" s="1"/>
      <c r="AKK80" s="1"/>
      <c r="AKL80" s="1"/>
      <c r="AKM80" s="1"/>
      <c r="AKN80" s="1"/>
      <c r="AKO80" s="1"/>
      <c r="AKP80" s="1"/>
      <c r="AKQ80" s="1"/>
      <c r="AKR80" s="1"/>
      <c r="AKS80" s="1"/>
      <c r="AKT80" s="1"/>
      <c r="AKU80" s="1"/>
      <c r="AKV80" s="1"/>
      <c r="AKW80" s="1"/>
      <c r="AKX80" s="1"/>
      <c r="AKY80" s="1"/>
      <c r="AKZ80" s="1"/>
      <c r="ALA80" s="1"/>
      <c r="ALB80" s="1"/>
      <c r="ALC80" s="1"/>
      <c r="ALD80" s="1"/>
      <c r="ALE80" s="1"/>
      <c r="ALF80" s="1"/>
      <c r="ALG80" s="1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  <c r="ALW80" s="1"/>
      <c r="ALX80" s="1"/>
      <c r="ALY80" s="1"/>
      <c r="ALZ80" s="1"/>
      <c r="AMA80" s="1"/>
      <c r="AMB80" s="1"/>
      <c r="AMC80" s="1"/>
      <c r="AMD80" s="1"/>
      <c r="AME80" s="1"/>
      <c r="AMF80" s="1"/>
      <c r="AMG80" s="1"/>
      <c r="AMH80" s="1"/>
      <c r="AMI80" s="1"/>
      <c r="AMJ80" s="1"/>
    </row>
    <row r="81" spans="1:12" ht="12.75" hidden="1">
      <c r="A81" s="28" t="s">
        <v>84</v>
      </c>
      <c r="B81" s="21"/>
      <c r="C81" s="269">
        <f>SUM(C82:C83)</f>
        <v>0</v>
      </c>
      <c r="D81" s="273"/>
      <c r="E81" s="269">
        <f>SUM(E82:E83)</f>
        <v>0</v>
      </c>
      <c r="F81" s="284"/>
      <c r="G81" s="284">
        <f>SUM(G82:G83)</f>
        <v>0</v>
      </c>
      <c r="H81" s="270">
        <f t="shared" si="6"/>
        <v>0</v>
      </c>
      <c r="I81" s="285"/>
      <c r="J81" s="284">
        <f>SUM(J82:J83)</f>
        <v>0</v>
      </c>
      <c r="K81" s="274">
        <f t="shared" si="7"/>
        <v>0</v>
      </c>
      <c r="L81" s="272">
        <f t="shared" si="8"/>
        <v>0</v>
      </c>
    </row>
    <row r="82" spans="1:12" ht="12.75" hidden="1">
      <c r="A82" s="28" t="s">
        <v>85</v>
      </c>
      <c r="B82" s="21"/>
      <c r="C82" s="269"/>
      <c r="D82" s="273"/>
      <c r="E82" s="269"/>
      <c r="F82" s="284"/>
      <c r="G82" s="284"/>
      <c r="H82" s="270" t="str">
        <f t="shared" si="6"/>
        <v/>
      </c>
      <c r="I82" s="285"/>
      <c r="J82" s="284"/>
      <c r="K82" s="274" t="str">
        <f t="shared" si="7"/>
        <v/>
      </c>
      <c r="L82" s="272">
        <f t="shared" si="8"/>
        <v>0</v>
      </c>
    </row>
    <row r="83" spans="1:12" ht="12.75" hidden="1">
      <c r="A83" s="45" t="s">
        <v>86</v>
      </c>
      <c r="B83" s="21"/>
      <c r="C83" s="269"/>
      <c r="D83" s="273"/>
      <c r="E83" s="269"/>
      <c r="F83" s="284"/>
      <c r="G83" s="284"/>
      <c r="H83" s="270" t="str">
        <f t="shared" si="6"/>
        <v/>
      </c>
      <c r="I83" s="285"/>
      <c r="J83" s="284"/>
      <c r="K83" s="274" t="str">
        <f t="shared" si="7"/>
        <v/>
      </c>
      <c r="L83" s="272">
        <f t="shared" si="8"/>
        <v>0</v>
      </c>
    </row>
    <row r="84" spans="1:12" ht="12.75" hidden="1">
      <c r="A84" s="28" t="s">
        <v>87</v>
      </c>
      <c r="B84" s="21"/>
      <c r="C84" s="269">
        <f>SUM(C85:C86)</f>
        <v>0</v>
      </c>
      <c r="D84" s="273"/>
      <c r="E84" s="269">
        <f>SUM(E85:E86)</f>
        <v>0</v>
      </c>
      <c r="F84" s="284"/>
      <c r="G84" s="284">
        <f>SUM(G85:G86)</f>
        <v>0</v>
      </c>
      <c r="H84" s="270">
        <f t="shared" si="6"/>
        <v>0</v>
      </c>
      <c r="I84" s="285"/>
      <c r="J84" s="284">
        <f>SUM(J85:J86)</f>
        <v>0</v>
      </c>
      <c r="K84" s="274">
        <f t="shared" si="7"/>
        <v>0</v>
      </c>
      <c r="L84" s="272">
        <f t="shared" si="8"/>
        <v>0</v>
      </c>
    </row>
    <row r="85" spans="1:12" ht="12.75" hidden="1">
      <c r="A85" s="28" t="s">
        <v>85</v>
      </c>
      <c r="B85" s="21"/>
      <c r="C85" s="269"/>
      <c r="D85" s="273"/>
      <c r="E85" s="269"/>
      <c r="F85" s="284"/>
      <c r="G85" s="284"/>
      <c r="H85" s="270" t="str">
        <f t="shared" si="6"/>
        <v/>
      </c>
      <c r="I85" s="285"/>
      <c r="J85" s="284"/>
      <c r="K85" s="274" t="str">
        <f t="shared" si="7"/>
        <v/>
      </c>
      <c r="L85" s="272">
        <f t="shared" si="8"/>
        <v>0</v>
      </c>
    </row>
    <row r="86" spans="1:12" ht="12.75" hidden="1">
      <c r="A86" s="45" t="s">
        <v>86</v>
      </c>
      <c r="B86" s="39"/>
      <c r="C86" s="277"/>
      <c r="D86" s="276"/>
      <c r="E86" s="277"/>
      <c r="F86" s="284"/>
      <c r="G86" s="284"/>
      <c r="H86" s="270" t="str">
        <f t="shared" si="6"/>
        <v/>
      </c>
      <c r="I86" s="285"/>
      <c r="J86" s="288"/>
      <c r="K86" s="274" t="str">
        <f t="shared" si="7"/>
        <v/>
      </c>
      <c r="L86" s="272">
        <f t="shared" si="8"/>
        <v>0</v>
      </c>
    </row>
    <row r="87" spans="1:12" ht="12.75">
      <c r="A87" s="40" t="s">
        <v>88</v>
      </c>
      <c r="B87" s="46"/>
      <c r="C87" s="280">
        <f>SUM(C79,C80)</f>
        <v>155423</v>
      </c>
      <c r="D87" s="289"/>
      <c r="E87" s="292">
        <f>SUM(E79,E80)</f>
        <v>155423</v>
      </c>
      <c r="F87" s="289"/>
      <c r="G87" s="292">
        <f>SUM(G79,G80)</f>
        <v>60270.8</v>
      </c>
      <c r="H87" s="270">
        <f t="shared" si="6"/>
        <v>0.38778559157910991</v>
      </c>
      <c r="I87" s="290"/>
      <c r="J87" s="280">
        <f>SUM(J79,J80)</f>
        <v>448315.36</v>
      </c>
      <c r="K87" s="287">
        <f t="shared" si="7"/>
        <v>2.8844853078373212</v>
      </c>
      <c r="L87" s="283">
        <f t="shared" si="8"/>
        <v>-292892.36</v>
      </c>
    </row>
    <row r="88" spans="1:12" ht="15" customHeight="1">
      <c r="A88" s="40" t="s">
        <v>89</v>
      </c>
      <c r="B88" s="306"/>
      <c r="C88" s="306"/>
      <c r="D88" s="307">
        <v>938492</v>
      </c>
      <c r="E88" s="307"/>
      <c r="F88" s="306"/>
      <c r="G88" s="306"/>
      <c r="H88" s="47"/>
      <c r="I88" s="308">
        <f>IF((H120+L120)&gt;J87,(H120+L120)-J87,0)</f>
        <v>152148.09999999998</v>
      </c>
      <c r="J88" s="308"/>
      <c r="K88" s="47"/>
      <c r="L88" s="47"/>
    </row>
    <row r="89" spans="1:12" ht="12.75">
      <c r="A89" s="48" t="s">
        <v>90</v>
      </c>
      <c r="B89" s="49"/>
      <c r="C89" s="293">
        <f>C87+B88</f>
        <v>155423</v>
      </c>
      <c r="D89" s="309">
        <f>E87+E92</f>
        <v>1093915</v>
      </c>
      <c r="E89" s="309"/>
      <c r="F89" s="309">
        <f>G87+F88</f>
        <v>60270.8</v>
      </c>
      <c r="G89" s="309"/>
      <c r="H89" s="49"/>
      <c r="I89" s="50"/>
      <c r="J89" s="293">
        <f>J87+I88</f>
        <v>600463.46</v>
      </c>
      <c r="K89" s="49"/>
      <c r="L89" s="294">
        <f>L87+L88</f>
        <v>-292892.36</v>
      </c>
    </row>
    <row r="90" spans="1:12" ht="12.75">
      <c r="A90" s="51" t="s">
        <v>91</v>
      </c>
      <c r="B90" s="311">
        <f>SUM(C90:C93)</f>
        <v>0</v>
      </c>
      <c r="C90" s="311"/>
      <c r="D90" s="308">
        <f>SUM(E90:E93)</f>
        <v>938492</v>
      </c>
      <c r="E90" s="308"/>
      <c r="F90" s="306"/>
      <c r="G90" s="306"/>
      <c r="H90" s="52"/>
      <c r="I90" s="53"/>
      <c r="J90" s="54">
        <f>SUM(J92:J93)</f>
        <v>0</v>
      </c>
      <c r="K90" s="55"/>
      <c r="L90" s="55"/>
    </row>
    <row r="91" spans="1:12" ht="12.75">
      <c r="A91" s="56" t="s">
        <v>92</v>
      </c>
      <c r="B91" s="57"/>
      <c r="C91" s="58"/>
      <c r="D91" s="59"/>
      <c r="E91" s="58"/>
      <c r="F91" s="60"/>
      <c r="G91" s="61"/>
      <c r="H91" s="52"/>
      <c r="I91" s="306"/>
      <c r="J91" s="306"/>
      <c r="K91" s="55"/>
      <c r="L91" s="55"/>
    </row>
    <row r="92" spans="1:12" ht="12.75">
      <c r="A92" s="62" t="s">
        <v>93</v>
      </c>
      <c r="B92" s="306"/>
      <c r="C92" s="306"/>
      <c r="D92" s="59"/>
      <c r="E92" s="252">
        <v>938492</v>
      </c>
      <c r="F92" s="306"/>
      <c r="G92" s="306"/>
      <c r="H92" s="52"/>
      <c r="I92" s="53"/>
      <c r="J92" s="54"/>
      <c r="K92" s="55"/>
      <c r="L92" s="55"/>
    </row>
    <row r="93" spans="1:12" ht="12.75">
      <c r="A93" s="63" t="s">
        <v>94</v>
      </c>
      <c r="B93" s="306"/>
      <c r="C93" s="306"/>
      <c r="D93" s="64"/>
      <c r="E93" s="65"/>
      <c r="F93" s="306"/>
      <c r="G93" s="306"/>
      <c r="H93" s="52"/>
      <c r="I93" s="53"/>
      <c r="J93" s="54"/>
      <c r="K93" s="55"/>
      <c r="L93" s="55"/>
    </row>
    <row r="94" spans="1:12" ht="12.75">
      <c r="A94" s="34"/>
      <c r="C94" s="296"/>
      <c r="I94" s="296"/>
      <c r="L94" s="66"/>
    </row>
    <row r="95" spans="1:12" ht="14.25" customHeight="1">
      <c r="A95" s="67"/>
      <c r="B95" s="68" t="s">
        <v>95</v>
      </c>
      <c r="C95" s="68" t="s">
        <v>95</v>
      </c>
      <c r="D95" s="304" t="s">
        <v>96</v>
      </c>
      <c r="E95" s="304"/>
      <c r="F95" s="69" t="s">
        <v>10</v>
      </c>
      <c r="G95" s="304" t="s">
        <v>97</v>
      </c>
      <c r="H95" s="304"/>
      <c r="I95" s="69" t="s">
        <v>10</v>
      </c>
      <c r="J95" s="312" t="s">
        <v>98</v>
      </c>
      <c r="K95" s="310" t="s">
        <v>99</v>
      </c>
      <c r="L95" s="310"/>
    </row>
    <row r="96" spans="1:12" ht="14.25" customHeight="1">
      <c r="A96" s="70" t="s">
        <v>100</v>
      </c>
      <c r="B96" s="71" t="s">
        <v>101</v>
      </c>
      <c r="C96" s="71" t="s">
        <v>102</v>
      </c>
      <c r="D96" s="72" t="s">
        <v>103</v>
      </c>
      <c r="E96" s="72" t="s">
        <v>104</v>
      </c>
      <c r="F96" s="73"/>
      <c r="G96" s="72" t="s">
        <v>103</v>
      </c>
      <c r="H96" s="73" t="s">
        <v>104</v>
      </c>
      <c r="I96" s="73"/>
      <c r="J96" s="312"/>
      <c r="K96" s="310"/>
      <c r="L96" s="310"/>
    </row>
    <row r="97" spans="1:1024" ht="14.25" customHeight="1">
      <c r="A97" s="73"/>
      <c r="B97" s="71"/>
      <c r="C97" s="71"/>
      <c r="D97" s="73" t="s">
        <v>105</v>
      </c>
      <c r="E97" s="73" t="s">
        <v>105</v>
      </c>
      <c r="F97" s="73"/>
      <c r="G97" s="73" t="s">
        <v>105</v>
      </c>
      <c r="H97" s="73" t="s">
        <v>105</v>
      </c>
      <c r="I97" s="73"/>
      <c r="J97" s="312"/>
      <c r="K97" s="310"/>
      <c r="L97" s="310"/>
    </row>
    <row r="98" spans="1:1024" ht="12.75" customHeight="1">
      <c r="A98" s="74"/>
      <c r="B98" s="75" t="s">
        <v>106</v>
      </c>
      <c r="C98" s="75" t="s">
        <v>107</v>
      </c>
      <c r="D98" s="76"/>
      <c r="E98" s="75" t="s">
        <v>108</v>
      </c>
      <c r="F98" s="77" t="s">
        <v>109</v>
      </c>
      <c r="G98" s="76"/>
      <c r="H98" s="75" t="s">
        <v>110</v>
      </c>
      <c r="I98" s="75" t="s">
        <v>111</v>
      </c>
      <c r="J98" s="75" t="s">
        <v>112</v>
      </c>
      <c r="K98" s="310"/>
      <c r="L98" s="310"/>
    </row>
    <row r="99" spans="1:1024" ht="12.75">
      <c r="A99" s="78" t="s">
        <v>113</v>
      </c>
      <c r="B99" s="79">
        <f>SUM(B100,B106)</f>
        <v>155423</v>
      </c>
      <c r="C99" s="80">
        <f>SUM(C100,C106)</f>
        <v>1093915</v>
      </c>
      <c r="D99" s="79">
        <f>SUM(D100,D106)</f>
        <v>127478.42</v>
      </c>
      <c r="E99" s="80">
        <f>SUM(E100,E106)</f>
        <v>920098.61</v>
      </c>
      <c r="F99" s="80">
        <f t="shared" ref="F99:F120" si="9">C99-E99</f>
        <v>173816.39</v>
      </c>
      <c r="G99" s="80">
        <f>SUM(G100,G106)</f>
        <v>182795.41</v>
      </c>
      <c r="H99" s="79">
        <f>SUM(H100,H106)</f>
        <v>600463.46</v>
      </c>
      <c r="I99" s="80">
        <f t="shared" ref="I99:I120" si="10">C99-H99</f>
        <v>493451.54000000004</v>
      </c>
      <c r="J99" s="80">
        <f>SUM(J100,J106)</f>
        <v>600463.46</v>
      </c>
      <c r="K99" s="23"/>
      <c r="L99" s="22">
        <f>SUM(L100,L106)</f>
        <v>0</v>
      </c>
    </row>
    <row r="100" spans="1:1024" ht="12.75">
      <c r="A100" s="34" t="s">
        <v>114</v>
      </c>
      <c r="B100" s="80">
        <f>SUM(B101:B103)</f>
        <v>154423</v>
      </c>
      <c r="C100" s="80">
        <f>SUM(C101:C103)</f>
        <v>1092915</v>
      </c>
      <c r="D100" s="80">
        <f>SUM(D101:D103)</f>
        <v>127478.42</v>
      </c>
      <c r="E100" s="80">
        <f>SUM(E101:E103)</f>
        <v>920098.61</v>
      </c>
      <c r="F100" s="80">
        <f t="shared" si="9"/>
        <v>172816.39</v>
      </c>
      <c r="G100" s="80">
        <f>SUM(G101:G103)</f>
        <v>182795.41</v>
      </c>
      <c r="H100" s="80">
        <f>SUM(H101:H103)</f>
        <v>600463.46</v>
      </c>
      <c r="I100" s="80">
        <f t="shared" si="10"/>
        <v>492451.54000000004</v>
      </c>
      <c r="J100" s="80">
        <f>SUM(J101:J103)</f>
        <v>600463.46</v>
      </c>
      <c r="K100" s="29"/>
      <c r="L100" s="24">
        <f>SUM(L101:L103)</f>
        <v>0</v>
      </c>
    </row>
    <row r="101" spans="1:1024" s="2" customFormat="1" ht="12.75" hidden="1">
      <c r="A101" s="34" t="s">
        <v>115</v>
      </c>
      <c r="B101" s="80"/>
      <c r="C101" s="80"/>
      <c r="D101" s="80"/>
      <c r="E101" s="80"/>
      <c r="F101" s="80">
        <f t="shared" si="9"/>
        <v>0</v>
      </c>
      <c r="G101" s="80"/>
      <c r="H101" s="80"/>
      <c r="I101" s="80">
        <f t="shared" si="10"/>
        <v>0</v>
      </c>
      <c r="J101" s="80"/>
      <c r="K101" s="29"/>
      <c r="L101" s="24">
        <v>0</v>
      </c>
    </row>
    <row r="102" spans="1:1024" ht="12.75" hidden="1">
      <c r="A102" s="34" t="s">
        <v>116</v>
      </c>
      <c r="B102" s="80"/>
      <c r="C102" s="80"/>
      <c r="D102" s="80"/>
      <c r="E102" s="80"/>
      <c r="F102" s="80">
        <f t="shared" si="9"/>
        <v>0</v>
      </c>
      <c r="G102" s="80"/>
      <c r="H102" s="80"/>
      <c r="I102" s="80">
        <f t="shared" si="10"/>
        <v>0</v>
      </c>
      <c r="J102" s="80"/>
      <c r="K102" s="29"/>
      <c r="L102" s="24"/>
    </row>
    <row r="103" spans="1:1024" ht="12.75">
      <c r="A103" s="34" t="s">
        <v>117</v>
      </c>
      <c r="B103" s="80">
        <f>SUM(B104:B105)</f>
        <v>154423</v>
      </c>
      <c r="C103" s="80">
        <f>SUM(C104:C105)</f>
        <v>1092915</v>
      </c>
      <c r="D103" s="80">
        <f>SUM(D104:D105)</f>
        <v>127478.42</v>
      </c>
      <c r="E103" s="80">
        <f>SUM(E104:E105)</f>
        <v>920098.61</v>
      </c>
      <c r="F103" s="80">
        <f t="shared" si="9"/>
        <v>172816.39</v>
      </c>
      <c r="G103" s="80">
        <f>SUM(G104:G105)</f>
        <v>182795.41</v>
      </c>
      <c r="H103" s="80">
        <f>SUM(H104:H105)</f>
        <v>600463.46</v>
      </c>
      <c r="I103" s="80">
        <f t="shared" si="10"/>
        <v>492451.54000000004</v>
      </c>
      <c r="J103" s="80">
        <f>SUM(J104:J105)</f>
        <v>600463.46</v>
      </c>
      <c r="K103" s="29"/>
      <c r="L103" s="24">
        <f>SUM(L104:L105)</f>
        <v>0</v>
      </c>
    </row>
    <row r="104" spans="1:1024" ht="15" hidden="1" customHeight="1">
      <c r="A104" s="81" t="s">
        <v>118</v>
      </c>
      <c r="B104" s="80"/>
      <c r="C104" s="80"/>
      <c r="D104" s="80"/>
      <c r="E104" s="80"/>
      <c r="F104" s="80">
        <f t="shared" si="9"/>
        <v>0</v>
      </c>
      <c r="G104" s="80"/>
      <c r="H104" s="80"/>
      <c r="I104" s="80">
        <f t="shared" si="10"/>
        <v>0</v>
      </c>
      <c r="J104" s="80"/>
      <c r="K104" s="29"/>
      <c r="L104" s="24"/>
    </row>
    <row r="105" spans="1:1024" s="91" customFormat="1" ht="12.75">
      <c r="A105" s="81" t="s">
        <v>119</v>
      </c>
      <c r="B105" s="80">
        <v>154423</v>
      </c>
      <c r="C105" s="80">
        <v>1092915</v>
      </c>
      <c r="D105" s="80">
        <v>127478.42</v>
      </c>
      <c r="E105" s="80">
        <v>920098.61</v>
      </c>
      <c r="F105" s="80">
        <f t="shared" si="9"/>
        <v>172816.39</v>
      </c>
      <c r="G105" s="80">
        <v>182795.41</v>
      </c>
      <c r="H105" s="80">
        <v>600463.46</v>
      </c>
      <c r="I105" s="80">
        <f t="shared" si="10"/>
        <v>492451.54000000004</v>
      </c>
      <c r="J105" s="80">
        <v>600463.46</v>
      </c>
      <c r="K105" s="29"/>
      <c r="L105" s="24">
        <v>0</v>
      </c>
      <c r="M105" s="296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  <c r="LZ105" s="1"/>
      <c r="MA105" s="1"/>
      <c r="MB105" s="1"/>
      <c r="MC105" s="1"/>
      <c r="MD105" s="1"/>
      <c r="ME105" s="1"/>
      <c r="MF105" s="1"/>
      <c r="MG105" s="1"/>
      <c r="MH105" s="1"/>
      <c r="MI105" s="1"/>
      <c r="MJ105" s="1"/>
      <c r="MK105" s="1"/>
      <c r="ML105" s="1"/>
      <c r="MM105" s="1"/>
      <c r="MN105" s="1"/>
      <c r="MO105" s="1"/>
      <c r="MP105" s="1"/>
      <c r="MQ105" s="1"/>
      <c r="MR105" s="1"/>
      <c r="MS105" s="1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"/>
      <c r="PD105" s="1"/>
      <c r="PE105" s="1"/>
      <c r="PF105" s="1"/>
      <c r="PG105" s="1"/>
      <c r="PH105" s="1"/>
      <c r="PI105" s="1"/>
      <c r="PJ105" s="1"/>
      <c r="PK105" s="1"/>
      <c r="PL105" s="1"/>
      <c r="PM105" s="1"/>
      <c r="PN105" s="1"/>
      <c r="PO105" s="1"/>
      <c r="PP105" s="1"/>
      <c r="PQ105" s="1"/>
      <c r="PR105" s="1"/>
      <c r="PS105" s="1"/>
      <c r="PT105" s="1"/>
      <c r="PU105" s="1"/>
      <c r="PV105" s="1"/>
      <c r="PW105" s="1"/>
      <c r="PX105" s="1"/>
      <c r="PY105" s="1"/>
      <c r="PZ105" s="1"/>
      <c r="QA105" s="1"/>
      <c r="QB105" s="1"/>
      <c r="QC105" s="1"/>
      <c r="QD105" s="1"/>
      <c r="QE105" s="1"/>
      <c r="QF105" s="1"/>
      <c r="QG105" s="1"/>
      <c r="QH105" s="1"/>
      <c r="QI105" s="1"/>
      <c r="QJ105" s="1"/>
      <c r="QK105" s="1"/>
      <c r="QL105" s="1"/>
      <c r="QM105" s="1"/>
      <c r="QN105" s="1"/>
      <c r="QO105" s="1"/>
      <c r="QP105" s="1"/>
      <c r="QQ105" s="1"/>
      <c r="QR105" s="1"/>
      <c r="QS105" s="1"/>
      <c r="QT105" s="1"/>
      <c r="QU105" s="1"/>
      <c r="QV105" s="1"/>
      <c r="QW105" s="1"/>
      <c r="QX105" s="1"/>
      <c r="QY105" s="1"/>
      <c r="QZ105" s="1"/>
      <c r="RA105" s="1"/>
      <c r="RB105" s="1"/>
      <c r="RC105" s="1"/>
      <c r="RD105" s="1"/>
      <c r="RE105" s="1"/>
      <c r="RF105" s="1"/>
      <c r="RG105" s="1"/>
      <c r="RH105" s="1"/>
      <c r="RI105" s="1"/>
      <c r="RJ105" s="1"/>
      <c r="RK105" s="1"/>
      <c r="RL105" s="1"/>
      <c r="RM105" s="1"/>
      <c r="RN105" s="1"/>
      <c r="RO105" s="1"/>
      <c r="RP105" s="1"/>
      <c r="RQ105" s="1"/>
      <c r="RR105" s="1"/>
      <c r="RS105" s="1"/>
      <c r="RT105" s="1"/>
      <c r="RU105" s="1"/>
      <c r="RV105" s="1"/>
      <c r="RW105" s="1"/>
      <c r="RX105" s="1"/>
      <c r="RY105" s="1"/>
      <c r="RZ105" s="1"/>
      <c r="SA105" s="1"/>
      <c r="SB105" s="1"/>
      <c r="SC105" s="1"/>
      <c r="SD105" s="1"/>
      <c r="SE105" s="1"/>
      <c r="SF105" s="1"/>
      <c r="SG105" s="1"/>
      <c r="SH105" s="1"/>
      <c r="SI105" s="1"/>
      <c r="SJ105" s="1"/>
      <c r="SK105" s="1"/>
      <c r="SL105" s="1"/>
      <c r="SM105" s="1"/>
      <c r="SN105" s="1"/>
      <c r="SO105" s="1"/>
      <c r="SP105" s="1"/>
      <c r="SQ105" s="1"/>
      <c r="SR105" s="1"/>
      <c r="SS105" s="1"/>
      <c r="ST105" s="1"/>
      <c r="SU105" s="1"/>
      <c r="SV105" s="1"/>
      <c r="SW105" s="1"/>
      <c r="SX105" s="1"/>
      <c r="SY105" s="1"/>
      <c r="SZ105" s="1"/>
      <c r="TA105" s="1"/>
      <c r="TB105" s="1"/>
      <c r="TC105" s="1"/>
      <c r="TD105" s="1"/>
      <c r="TE105" s="1"/>
      <c r="TF105" s="1"/>
      <c r="TG105" s="1"/>
      <c r="TH105" s="1"/>
      <c r="TI105" s="1"/>
      <c r="TJ105" s="1"/>
      <c r="TK105" s="1"/>
      <c r="TL105" s="1"/>
      <c r="TM105" s="1"/>
      <c r="TN105" s="1"/>
      <c r="TO105" s="1"/>
      <c r="TP105" s="1"/>
      <c r="TQ105" s="1"/>
      <c r="TR105" s="1"/>
      <c r="TS105" s="1"/>
      <c r="TT105" s="1"/>
      <c r="TU105" s="1"/>
      <c r="TV105" s="1"/>
      <c r="TW105" s="1"/>
      <c r="TX105" s="1"/>
      <c r="TY105" s="1"/>
      <c r="TZ105" s="1"/>
      <c r="UA105" s="1"/>
      <c r="UB105" s="1"/>
      <c r="UC105" s="1"/>
      <c r="UD105" s="1"/>
      <c r="UE105" s="1"/>
      <c r="UF105" s="1"/>
      <c r="UG105" s="1"/>
      <c r="UH105" s="1"/>
      <c r="UI105" s="1"/>
      <c r="UJ105" s="1"/>
      <c r="UK105" s="1"/>
      <c r="UL105" s="1"/>
      <c r="UM105" s="1"/>
      <c r="UN105" s="1"/>
      <c r="UO105" s="1"/>
      <c r="UP105" s="1"/>
      <c r="UQ105" s="1"/>
      <c r="UR105" s="1"/>
      <c r="US105" s="1"/>
      <c r="UT105" s="1"/>
      <c r="UU105" s="1"/>
      <c r="UV105" s="1"/>
      <c r="UW105" s="1"/>
      <c r="UX105" s="1"/>
      <c r="UY105" s="1"/>
      <c r="UZ105" s="1"/>
      <c r="VA105" s="1"/>
      <c r="VB105" s="1"/>
      <c r="VC105" s="1"/>
      <c r="VD105" s="1"/>
      <c r="VE105" s="1"/>
      <c r="VF105" s="1"/>
      <c r="VG105" s="1"/>
      <c r="VH105" s="1"/>
      <c r="VI105" s="1"/>
      <c r="VJ105" s="1"/>
      <c r="VK105" s="1"/>
      <c r="VL105" s="1"/>
      <c r="VM105" s="1"/>
      <c r="VN105" s="1"/>
      <c r="VO105" s="1"/>
      <c r="VP105" s="1"/>
      <c r="VQ105" s="1"/>
      <c r="VR105" s="1"/>
      <c r="VS105" s="1"/>
      <c r="VT105" s="1"/>
      <c r="VU105" s="1"/>
      <c r="VV105" s="1"/>
      <c r="VW105" s="1"/>
      <c r="VX105" s="1"/>
      <c r="VY105" s="1"/>
      <c r="VZ105" s="1"/>
      <c r="WA105" s="1"/>
      <c r="WB105" s="1"/>
      <c r="WC105" s="1"/>
      <c r="WD105" s="1"/>
      <c r="WE105" s="1"/>
      <c r="WF105" s="1"/>
      <c r="WG105" s="1"/>
      <c r="WH105" s="1"/>
      <c r="WI105" s="1"/>
      <c r="WJ105" s="1"/>
      <c r="WK105" s="1"/>
      <c r="WL105" s="1"/>
      <c r="WM105" s="1"/>
      <c r="WN105" s="1"/>
      <c r="WO105" s="1"/>
      <c r="WP105" s="1"/>
      <c r="WQ105" s="1"/>
      <c r="WR105" s="1"/>
      <c r="WS105" s="1"/>
      <c r="WT105" s="1"/>
      <c r="WU105" s="1"/>
      <c r="WV105" s="1"/>
      <c r="WW105" s="1"/>
      <c r="WX105" s="1"/>
      <c r="WY105" s="1"/>
      <c r="WZ105" s="1"/>
      <c r="XA105" s="1"/>
      <c r="XB105" s="1"/>
      <c r="XC105" s="1"/>
      <c r="XD105" s="1"/>
      <c r="XE105" s="1"/>
      <c r="XF105" s="1"/>
      <c r="XG105" s="1"/>
      <c r="XH105" s="1"/>
      <c r="XI105" s="1"/>
      <c r="XJ105" s="1"/>
      <c r="XK105" s="1"/>
      <c r="XL105" s="1"/>
      <c r="XM105" s="1"/>
      <c r="XN105" s="1"/>
      <c r="XO105" s="1"/>
      <c r="XP105" s="1"/>
      <c r="XQ105" s="1"/>
      <c r="XR105" s="1"/>
      <c r="XS105" s="1"/>
      <c r="XT105" s="1"/>
      <c r="XU105" s="1"/>
      <c r="XV105" s="1"/>
      <c r="XW105" s="1"/>
      <c r="XX105" s="1"/>
      <c r="XY105" s="1"/>
      <c r="XZ105" s="1"/>
      <c r="YA105" s="1"/>
      <c r="YB105" s="1"/>
      <c r="YC105" s="1"/>
      <c r="YD105" s="1"/>
      <c r="YE105" s="1"/>
      <c r="YF105" s="1"/>
      <c r="YG105" s="1"/>
      <c r="YH105" s="1"/>
      <c r="YI105" s="1"/>
      <c r="YJ105" s="1"/>
      <c r="YK105" s="1"/>
      <c r="YL105" s="1"/>
      <c r="YM105" s="1"/>
      <c r="YN105" s="1"/>
      <c r="YO105" s="1"/>
      <c r="YP105" s="1"/>
      <c r="YQ105" s="1"/>
      <c r="YR105" s="1"/>
      <c r="YS105" s="1"/>
      <c r="YT105" s="1"/>
      <c r="YU105" s="1"/>
      <c r="YV105" s="1"/>
      <c r="YW105" s="1"/>
      <c r="YX105" s="1"/>
      <c r="YY105" s="1"/>
      <c r="YZ105" s="1"/>
      <c r="ZA105" s="1"/>
      <c r="ZB105" s="1"/>
      <c r="ZC105" s="1"/>
      <c r="ZD105" s="1"/>
      <c r="ZE105" s="1"/>
      <c r="ZF105" s="1"/>
      <c r="ZG105" s="1"/>
      <c r="ZH105" s="1"/>
      <c r="ZI105" s="1"/>
      <c r="ZJ105" s="1"/>
      <c r="ZK105" s="1"/>
      <c r="ZL105" s="1"/>
      <c r="ZM105" s="1"/>
      <c r="ZN105" s="1"/>
      <c r="ZO105" s="1"/>
      <c r="ZP105" s="1"/>
      <c r="ZQ105" s="1"/>
      <c r="ZR105" s="1"/>
      <c r="ZS105" s="1"/>
      <c r="ZT105" s="1"/>
      <c r="ZU105" s="1"/>
      <c r="ZV105" s="1"/>
      <c r="ZW105" s="1"/>
      <c r="ZX105" s="1"/>
      <c r="ZY105" s="1"/>
      <c r="ZZ105" s="1"/>
      <c r="AAA105" s="1"/>
      <c r="AAB105" s="1"/>
      <c r="AAC105" s="1"/>
      <c r="AAD105" s="1"/>
      <c r="AAE105" s="1"/>
      <c r="AAF105" s="1"/>
      <c r="AAG105" s="1"/>
      <c r="AAH105" s="1"/>
      <c r="AAI105" s="1"/>
      <c r="AAJ105" s="1"/>
      <c r="AAK105" s="1"/>
      <c r="AAL105" s="1"/>
      <c r="AAM105" s="1"/>
      <c r="AAN105" s="1"/>
      <c r="AAO105" s="1"/>
      <c r="AAP105" s="1"/>
      <c r="AAQ105" s="1"/>
      <c r="AAR105" s="1"/>
      <c r="AAS105" s="1"/>
      <c r="AAT105" s="1"/>
      <c r="AAU105" s="1"/>
      <c r="AAV105" s="1"/>
      <c r="AAW105" s="1"/>
      <c r="AAX105" s="1"/>
      <c r="AAY105" s="1"/>
      <c r="AAZ105" s="1"/>
      <c r="ABA105" s="1"/>
      <c r="ABB105" s="1"/>
      <c r="ABC105" s="1"/>
      <c r="ABD105" s="1"/>
      <c r="ABE105" s="1"/>
      <c r="ABF105" s="1"/>
      <c r="ABG105" s="1"/>
      <c r="ABH105" s="1"/>
      <c r="ABI105" s="1"/>
      <c r="ABJ105" s="1"/>
      <c r="ABK105" s="1"/>
      <c r="ABL105" s="1"/>
      <c r="ABM105" s="1"/>
      <c r="ABN105" s="1"/>
      <c r="ABO105" s="1"/>
      <c r="ABP105" s="1"/>
      <c r="ABQ105" s="1"/>
      <c r="ABR105" s="1"/>
      <c r="ABS105" s="1"/>
      <c r="ABT105" s="1"/>
      <c r="ABU105" s="1"/>
      <c r="ABV105" s="1"/>
      <c r="ABW105" s="1"/>
      <c r="ABX105" s="1"/>
      <c r="ABY105" s="1"/>
      <c r="ABZ105" s="1"/>
      <c r="ACA105" s="1"/>
      <c r="ACB105" s="1"/>
      <c r="ACC105" s="1"/>
      <c r="ACD105" s="1"/>
      <c r="ACE105" s="1"/>
      <c r="ACF105" s="1"/>
      <c r="ACG105" s="1"/>
      <c r="ACH105" s="1"/>
      <c r="ACI105" s="1"/>
      <c r="ACJ105" s="1"/>
      <c r="ACK105" s="1"/>
      <c r="ACL105" s="1"/>
      <c r="ACM105" s="1"/>
      <c r="ACN105" s="1"/>
      <c r="ACO105" s="1"/>
      <c r="ACP105" s="1"/>
      <c r="ACQ105" s="1"/>
      <c r="ACR105" s="1"/>
      <c r="ACS105" s="1"/>
      <c r="ACT105" s="1"/>
      <c r="ACU105" s="1"/>
      <c r="ACV105" s="1"/>
      <c r="ACW105" s="1"/>
      <c r="ACX105" s="1"/>
      <c r="ACY105" s="1"/>
      <c r="ACZ105" s="1"/>
      <c r="ADA105" s="1"/>
      <c r="ADB105" s="1"/>
      <c r="ADC105" s="1"/>
      <c r="ADD105" s="1"/>
      <c r="ADE105" s="1"/>
      <c r="ADF105" s="1"/>
      <c r="ADG105" s="1"/>
      <c r="ADH105" s="1"/>
      <c r="ADI105" s="1"/>
      <c r="ADJ105" s="1"/>
      <c r="ADK105" s="1"/>
      <c r="ADL105" s="1"/>
      <c r="ADM105" s="1"/>
      <c r="ADN105" s="1"/>
      <c r="ADO105" s="1"/>
      <c r="ADP105" s="1"/>
      <c r="ADQ105" s="1"/>
      <c r="ADR105" s="1"/>
      <c r="ADS105" s="1"/>
      <c r="ADT105" s="1"/>
      <c r="ADU105" s="1"/>
      <c r="ADV105" s="1"/>
      <c r="ADW105" s="1"/>
      <c r="ADX105" s="1"/>
      <c r="ADY105" s="1"/>
      <c r="ADZ105" s="1"/>
      <c r="AEA105" s="1"/>
      <c r="AEB105" s="1"/>
      <c r="AEC105" s="1"/>
      <c r="AED105" s="1"/>
      <c r="AEE105" s="1"/>
      <c r="AEF105" s="1"/>
      <c r="AEG105" s="1"/>
      <c r="AEH105" s="1"/>
      <c r="AEI105" s="1"/>
      <c r="AEJ105" s="1"/>
      <c r="AEK105" s="1"/>
      <c r="AEL105" s="1"/>
      <c r="AEM105" s="1"/>
      <c r="AEN105" s="1"/>
      <c r="AEO105" s="1"/>
      <c r="AEP105" s="1"/>
      <c r="AEQ105" s="1"/>
      <c r="AER105" s="1"/>
      <c r="AES105" s="1"/>
      <c r="AET105" s="1"/>
      <c r="AEU105" s="1"/>
      <c r="AEV105" s="1"/>
      <c r="AEW105" s="1"/>
      <c r="AEX105" s="1"/>
      <c r="AEY105" s="1"/>
      <c r="AEZ105" s="1"/>
      <c r="AFA105" s="1"/>
      <c r="AFB105" s="1"/>
      <c r="AFC105" s="1"/>
      <c r="AFD105" s="1"/>
      <c r="AFE105" s="1"/>
      <c r="AFF105" s="1"/>
      <c r="AFG105" s="1"/>
      <c r="AFH105" s="1"/>
      <c r="AFI105" s="1"/>
      <c r="AFJ105" s="1"/>
      <c r="AFK105" s="1"/>
      <c r="AFL105" s="1"/>
      <c r="AFM105" s="1"/>
      <c r="AFN105" s="1"/>
      <c r="AFO105" s="1"/>
      <c r="AFP105" s="1"/>
      <c r="AFQ105" s="1"/>
      <c r="AFR105" s="1"/>
      <c r="AFS105" s="1"/>
      <c r="AFT105" s="1"/>
      <c r="AFU105" s="1"/>
      <c r="AFV105" s="1"/>
      <c r="AFW105" s="1"/>
      <c r="AFX105" s="1"/>
      <c r="AFY105" s="1"/>
      <c r="AFZ105" s="1"/>
      <c r="AGA105" s="1"/>
      <c r="AGB105" s="1"/>
      <c r="AGC105" s="1"/>
      <c r="AGD105" s="1"/>
      <c r="AGE105" s="1"/>
      <c r="AGF105" s="1"/>
      <c r="AGG105" s="1"/>
      <c r="AGH105" s="1"/>
      <c r="AGI105" s="1"/>
      <c r="AGJ105" s="1"/>
      <c r="AGK105" s="1"/>
      <c r="AGL105" s="1"/>
      <c r="AGM105" s="1"/>
      <c r="AGN105" s="1"/>
      <c r="AGO105" s="1"/>
      <c r="AGP105" s="1"/>
      <c r="AGQ105" s="1"/>
      <c r="AGR105" s="1"/>
      <c r="AGS105" s="1"/>
      <c r="AGT105" s="1"/>
      <c r="AGU105" s="1"/>
      <c r="AGV105" s="1"/>
      <c r="AGW105" s="1"/>
      <c r="AGX105" s="1"/>
      <c r="AGY105" s="1"/>
      <c r="AGZ105" s="1"/>
      <c r="AHA105" s="1"/>
      <c r="AHB105" s="1"/>
      <c r="AHC105" s="1"/>
      <c r="AHD105" s="1"/>
      <c r="AHE105" s="1"/>
      <c r="AHF105" s="1"/>
      <c r="AHG105" s="1"/>
      <c r="AHH105" s="1"/>
      <c r="AHI105" s="1"/>
      <c r="AHJ105" s="1"/>
      <c r="AHK105" s="1"/>
      <c r="AHL105" s="1"/>
      <c r="AHM105" s="1"/>
      <c r="AHN105" s="1"/>
      <c r="AHO105" s="1"/>
      <c r="AHP105" s="1"/>
      <c r="AHQ105" s="1"/>
      <c r="AHR105" s="1"/>
      <c r="AHS105" s="1"/>
      <c r="AHT105" s="1"/>
      <c r="AHU105" s="1"/>
      <c r="AHV105" s="1"/>
      <c r="AHW105" s="1"/>
      <c r="AHX105" s="1"/>
      <c r="AHY105" s="1"/>
      <c r="AHZ105" s="1"/>
      <c r="AIA105" s="1"/>
      <c r="AIB105" s="1"/>
      <c r="AIC105" s="1"/>
      <c r="AID105" s="1"/>
      <c r="AIE105" s="1"/>
      <c r="AIF105" s="1"/>
      <c r="AIG105" s="1"/>
      <c r="AIH105" s="1"/>
      <c r="AII105" s="1"/>
      <c r="AIJ105" s="1"/>
      <c r="AIK105" s="1"/>
      <c r="AIL105" s="1"/>
      <c r="AIM105" s="1"/>
      <c r="AIN105" s="1"/>
      <c r="AIO105" s="1"/>
      <c r="AIP105" s="1"/>
      <c r="AIQ105" s="1"/>
      <c r="AIR105" s="1"/>
      <c r="AIS105" s="1"/>
      <c r="AIT105" s="1"/>
      <c r="AIU105" s="1"/>
      <c r="AIV105" s="1"/>
      <c r="AIW105" s="1"/>
      <c r="AIX105" s="1"/>
      <c r="AIY105" s="1"/>
      <c r="AIZ105" s="1"/>
      <c r="AJA105" s="1"/>
      <c r="AJB105" s="1"/>
      <c r="AJC105" s="1"/>
      <c r="AJD105" s="1"/>
      <c r="AJE105" s="1"/>
      <c r="AJF105" s="1"/>
      <c r="AJG105" s="1"/>
      <c r="AJH105" s="1"/>
      <c r="AJI105" s="1"/>
      <c r="AJJ105" s="1"/>
      <c r="AJK105" s="1"/>
      <c r="AJL105" s="1"/>
      <c r="AJM105" s="1"/>
      <c r="AJN105" s="1"/>
      <c r="AJO105" s="1"/>
      <c r="AJP105" s="1"/>
      <c r="AJQ105" s="1"/>
      <c r="AJR105" s="1"/>
      <c r="AJS105" s="1"/>
      <c r="AJT105" s="1"/>
      <c r="AJU105" s="1"/>
      <c r="AJV105" s="1"/>
      <c r="AJW105" s="1"/>
      <c r="AJX105" s="1"/>
      <c r="AJY105" s="1"/>
      <c r="AJZ105" s="1"/>
      <c r="AKA105" s="1"/>
      <c r="AKB105" s="1"/>
      <c r="AKC105" s="1"/>
      <c r="AKD105" s="1"/>
      <c r="AKE105" s="1"/>
      <c r="AKF105" s="1"/>
      <c r="AKG105" s="1"/>
      <c r="AKH105" s="1"/>
      <c r="AKI105" s="1"/>
      <c r="AKJ105" s="1"/>
      <c r="AKK105" s="1"/>
      <c r="AKL105" s="1"/>
      <c r="AKM105" s="1"/>
      <c r="AKN105" s="1"/>
      <c r="AKO105" s="1"/>
      <c r="AKP105" s="1"/>
      <c r="AKQ105" s="1"/>
      <c r="AKR105" s="1"/>
      <c r="AKS105" s="1"/>
      <c r="AKT105" s="1"/>
      <c r="AKU105" s="1"/>
      <c r="AKV105" s="1"/>
      <c r="AKW105" s="1"/>
      <c r="AKX105" s="1"/>
      <c r="AKY105" s="1"/>
      <c r="AKZ105" s="1"/>
      <c r="ALA105" s="1"/>
      <c r="ALB105" s="1"/>
      <c r="ALC105" s="1"/>
      <c r="ALD105" s="1"/>
      <c r="ALE105" s="1"/>
      <c r="ALF105" s="1"/>
      <c r="ALG105" s="1"/>
      <c r="ALH105" s="1"/>
      <c r="ALI105" s="1"/>
      <c r="ALJ105" s="1"/>
      <c r="ALK105" s="1"/>
      <c r="ALL105" s="1"/>
      <c r="ALM105" s="1"/>
      <c r="ALN105" s="1"/>
      <c r="ALO105" s="1"/>
      <c r="ALP105" s="1"/>
      <c r="ALQ105" s="1"/>
      <c r="ALR105" s="1"/>
      <c r="ALS105" s="1"/>
      <c r="ALT105" s="1"/>
      <c r="ALU105" s="1"/>
      <c r="ALV105" s="1"/>
      <c r="ALW105" s="1"/>
      <c r="ALX105" s="1"/>
      <c r="ALY105" s="1"/>
      <c r="ALZ105" s="1"/>
      <c r="AMA105" s="1"/>
      <c r="AMB105" s="1"/>
      <c r="AMC105" s="1"/>
      <c r="AMD105" s="1"/>
      <c r="AME105" s="1"/>
      <c r="AMF105" s="1"/>
      <c r="AMG105" s="1"/>
      <c r="AMH105" s="1"/>
      <c r="AMI105" s="1"/>
      <c r="AMJ105" s="1"/>
    </row>
    <row r="106" spans="1:1024" s="2" customFormat="1" ht="12.75">
      <c r="A106" s="34" t="s">
        <v>120</v>
      </c>
      <c r="B106" s="80">
        <f>SUM(B107:B109)</f>
        <v>1000</v>
      </c>
      <c r="C106" s="80">
        <f>SUM(C107:C109)</f>
        <v>1000</v>
      </c>
      <c r="D106" s="80">
        <f>SUM(D107:D109)</f>
        <v>0</v>
      </c>
      <c r="E106" s="80">
        <f>SUM(E107:E109)</f>
        <v>0</v>
      </c>
      <c r="F106" s="80">
        <f t="shared" si="9"/>
        <v>1000</v>
      </c>
      <c r="G106" s="80">
        <f>SUM(G107:G109)</f>
        <v>0</v>
      </c>
      <c r="H106" s="80">
        <f>SUM(H107:H109)</f>
        <v>0</v>
      </c>
      <c r="I106" s="80">
        <f t="shared" si="10"/>
        <v>1000</v>
      </c>
      <c r="J106" s="80">
        <f>SUM(J107:J109)</f>
        <v>0</v>
      </c>
      <c r="K106" s="29"/>
      <c r="L106" s="24">
        <f>SUM(L107:L109)</f>
        <v>0</v>
      </c>
    </row>
    <row r="107" spans="1:1024" s="91" customFormat="1" ht="12.75">
      <c r="A107" s="34" t="s">
        <v>121</v>
      </c>
      <c r="B107" s="80">
        <v>1000</v>
      </c>
      <c r="C107" s="80">
        <v>1000</v>
      </c>
      <c r="D107" s="80">
        <v>0</v>
      </c>
      <c r="E107" s="80">
        <v>0</v>
      </c>
      <c r="F107" s="80">
        <f t="shared" si="9"/>
        <v>1000</v>
      </c>
      <c r="G107" s="80">
        <v>0</v>
      </c>
      <c r="H107" s="80">
        <v>0</v>
      </c>
      <c r="I107" s="80">
        <f t="shared" si="10"/>
        <v>1000</v>
      </c>
      <c r="J107" s="80">
        <v>0</v>
      </c>
      <c r="K107" s="29"/>
      <c r="L107" s="24">
        <v>0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  <c r="QN107" s="1"/>
      <c r="QO107" s="1"/>
      <c r="QP107" s="1"/>
      <c r="QQ107" s="1"/>
      <c r="QR107" s="1"/>
      <c r="QS107" s="1"/>
      <c r="QT107" s="1"/>
      <c r="QU107" s="1"/>
      <c r="QV107" s="1"/>
      <c r="QW107" s="1"/>
      <c r="QX107" s="1"/>
      <c r="QY107" s="1"/>
      <c r="QZ107" s="1"/>
      <c r="RA107" s="1"/>
      <c r="RB107" s="1"/>
      <c r="RC107" s="1"/>
      <c r="RD107" s="1"/>
      <c r="RE107" s="1"/>
      <c r="RF107" s="1"/>
      <c r="RG107" s="1"/>
      <c r="RH107" s="1"/>
      <c r="RI107" s="1"/>
      <c r="RJ107" s="1"/>
      <c r="RK107" s="1"/>
      <c r="RL107" s="1"/>
      <c r="RM107" s="1"/>
      <c r="RN107" s="1"/>
      <c r="RO107" s="1"/>
      <c r="RP107" s="1"/>
      <c r="RQ107" s="1"/>
      <c r="RR107" s="1"/>
      <c r="RS107" s="1"/>
      <c r="RT107" s="1"/>
      <c r="RU107" s="1"/>
      <c r="RV107" s="1"/>
      <c r="RW107" s="1"/>
      <c r="RX107" s="1"/>
      <c r="RY107" s="1"/>
      <c r="RZ107" s="1"/>
      <c r="SA107" s="1"/>
      <c r="SB107" s="1"/>
      <c r="SC107" s="1"/>
      <c r="SD107" s="1"/>
      <c r="SE107" s="1"/>
      <c r="SF107" s="1"/>
      <c r="SG107" s="1"/>
      <c r="SH107" s="1"/>
      <c r="SI107" s="1"/>
      <c r="SJ107" s="1"/>
      <c r="SK107" s="1"/>
      <c r="SL107" s="1"/>
      <c r="SM107" s="1"/>
      <c r="SN107" s="1"/>
      <c r="SO107" s="1"/>
      <c r="SP107" s="1"/>
      <c r="SQ107" s="1"/>
      <c r="SR107" s="1"/>
      <c r="SS107" s="1"/>
      <c r="ST107" s="1"/>
      <c r="SU107" s="1"/>
      <c r="SV107" s="1"/>
      <c r="SW107" s="1"/>
      <c r="SX107" s="1"/>
      <c r="SY107" s="1"/>
      <c r="SZ107" s="1"/>
      <c r="TA107" s="1"/>
      <c r="TB107" s="1"/>
      <c r="TC107" s="1"/>
      <c r="TD107" s="1"/>
      <c r="TE107" s="1"/>
      <c r="TF107" s="1"/>
      <c r="TG107" s="1"/>
      <c r="TH107" s="1"/>
      <c r="TI107" s="1"/>
      <c r="TJ107" s="1"/>
      <c r="TK107" s="1"/>
      <c r="TL107" s="1"/>
      <c r="TM107" s="1"/>
      <c r="TN107" s="1"/>
      <c r="TO107" s="1"/>
      <c r="TP107" s="1"/>
      <c r="TQ107" s="1"/>
      <c r="TR107" s="1"/>
      <c r="TS107" s="1"/>
      <c r="TT107" s="1"/>
      <c r="TU107" s="1"/>
      <c r="TV107" s="1"/>
      <c r="TW107" s="1"/>
      <c r="TX107" s="1"/>
      <c r="TY107" s="1"/>
      <c r="TZ107" s="1"/>
      <c r="UA107" s="1"/>
      <c r="UB107" s="1"/>
      <c r="UC107" s="1"/>
      <c r="UD107" s="1"/>
      <c r="UE107" s="1"/>
      <c r="UF107" s="1"/>
      <c r="UG107" s="1"/>
      <c r="UH107" s="1"/>
      <c r="UI107" s="1"/>
      <c r="UJ107" s="1"/>
      <c r="UK107" s="1"/>
      <c r="UL107" s="1"/>
      <c r="UM107" s="1"/>
      <c r="UN107" s="1"/>
      <c r="UO107" s="1"/>
      <c r="UP107" s="1"/>
      <c r="UQ107" s="1"/>
      <c r="UR107" s="1"/>
      <c r="US107" s="1"/>
      <c r="UT107" s="1"/>
      <c r="UU107" s="1"/>
      <c r="UV107" s="1"/>
      <c r="UW107" s="1"/>
      <c r="UX107" s="1"/>
      <c r="UY107" s="1"/>
      <c r="UZ107" s="1"/>
      <c r="VA107" s="1"/>
      <c r="VB107" s="1"/>
      <c r="VC107" s="1"/>
      <c r="VD107" s="1"/>
      <c r="VE107" s="1"/>
      <c r="VF107" s="1"/>
      <c r="VG107" s="1"/>
      <c r="VH107" s="1"/>
      <c r="VI107" s="1"/>
      <c r="VJ107" s="1"/>
      <c r="VK107" s="1"/>
      <c r="VL107" s="1"/>
      <c r="VM107" s="1"/>
      <c r="VN107" s="1"/>
      <c r="VO107" s="1"/>
      <c r="VP107" s="1"/>
      <c r="VQ107" s="1"/>
      <c r="VR107" s="1"/>
      <c r="VS107" s="1"/>
      <c r="VT107" s="1"/>
      <c r="VU107" s="1"/>
      <c r="VV107" s="1"/>
      <c r="VW107" s="1"/>
      <c r="VX107" s="1"/>
      <c r="VY107" s="1"/>
      <c r="VZ107" s="1"/>
      <c r="WA107" s="1"/>
      <c r="WB107" s="1"/>
      <c r="WC107" s="1"/>
      <c r="WD107" s="1"/>
      <c r="WE107" s="1"/>
      <c r="WF107" s="1"/>
      <c r="WG107" s="1"/>
      <c r="WH107" s="1"/>
      <c r="WI107" s="1"/>
      <c r="WJ107" s="1"/>
      <c r="WK107" s="1"/>
      <c r="WL107" s="1"/>
      <c r="WM107" s="1"/>
      <c r="WN107" s="1"/>
      <c r="WO107" s="1"/>
      <c r="WP107" s="1"/>
      <c r="WQ107" s="1"/>
      <c r="WR107" s="1"/>
      <c r="WS107" s="1"/>
      <c r="WT107" s="1"/>
      <c r="WU107" s="1"/>
      <c r="WV107" s="1"/>
      <c r="WW107" s="1"/>
      <c r="WX107" s="1"/>
      <c r="WY107" s="1"/>
      <c r="WZ107" s="1"/>
      <c r="XA107" s="1"/>
      <c r="XB107" s="1"/>
      <c r="XC107" s="1"/>
      <c r="XD107" s="1"/>
      <c r="XE107" s="1"/>
      <c r="XF107" s="1"/>
      <c r="XG107" s="1"/>
      <c r="XH107" s="1"/>
      <c r="XI107" s="1"/>
      <c r="XJ107" s="1"/>
      <c r="XK107" s="1"/>
      <c r="XL107" s="1"/>
      <c r="XM107" s="1"/>
      <c r="XN107" s="1"/>
      <c r="XO107" s="1"/>
      <c r="XP107" s="1"/>
      <c r="XQ107" s="1"/>
      <c r="XR107" s="1"/>
      <c r="XS107" s="1"/>
      <c r="XT107" s="1"/>
      <c r="XU107" s="1"/>
      <c r="XV107" s="1"/>
      <c r="XW107" s="1"/>
      <c r="XX107" s="1"/>
      <c r="XY107" s="1"/>
      <c r="XZ107" s="1"/>
      <c r="YA107" s="1"/>
      <c r="YB107" s="1"/>
      <c r="YC107" s="1"/>
      <c r="YD107" s="1"/>
      <c r="YE107" s="1"/>
      <c r="YF107" s="1"/>
      <c r="YG107" s="1"/>
      <c r="YH107" s="1"/>
      <c r="YI107" s="1"/>
      <c r="YJ107" s="1"/>
      <c r="YK107" s="1"/>
      <c r="YL107" s="1"/>
      <c r="YM107" s="1"/>
      <c r="YN107" s="1"/>
      <c r="YO107" s="1"/>
      <c r="YP107" s="1"/>
      <c r="YQ107" s="1"/>
      <c r="YR107" s="1"/>
      <c r="YS107" s="1"/>
      <c r="YT107" s="1"/>
      <c r="YU107" s="1"/>
      <c r="YV107" s="1"/>
      <c r="YW107" s="1"/>
      <c r="YX107" s="1"/>
      <c r="YY107" s="1"/>
      <c r="YZ107" s="1"/>
      <c r="ZA107" s="1"/>
      <c r="ZB107" s="1"/>
      <c r="ZC107" s="1"/>
      <c r="ZD107" s="1"/>
      <c r="ZE107" s="1"/>
      <c r="ZF107" s="1"/>
      <c r="ZG107" s="1"/>
      <c r="ZH107" s="1"/>
      <c r="ZI107" s="1"/>
      <c r="ZJ107" s="1"/>
      <c r="ZK107" s="1"/>
      <c r="ZL107" s="1"/>
      <c r="ZM107" s="1"/>
      <c r="ZN107" s="1"/>
      <c r="ZO107" s="1"/>
      <c r="ZP107" s="1"/>
      <c r="ZQ107" s="1"/>
      <c r="ZR107" s="1"/>
      <c r="ZS107" s="1"/>
      <c r="ZT107" s="1"/>
      <c r="ZU107" s="1"/>
      <c r="ZV107" s="1"/>
      <c r="ZW107" s="1"/>
      <c r="ZX107" s="1"/>
      <c r="ZY107" s="1"/>
      <c r="ZZ107" s="1"/>
      <c r="AAA107" s="1"/>
      <c r="AAB107" s="1"/>
      <c r="AAC107" s="1"/>
      <c r="AAD107" s="1"/>
      <c r="AAE107" s="1"/>
      <c r="AAF107" s="1"/>
      <c r="AAG107" s="1"/>
      <c r="AAH107" s="1"/>
      <c r="AAI107" s="1"/>
      <c r="AAJ107" s="1"/>
      <c r="AAK107" s="1"/>
      <c r="AAL107" s="1"/>
      <c r="AAM107" s="1"/>
      <c r="AAN107" s="1"/>
      <c r="AAO107" s="1"/>
      <c r="AAP107" s="1"/>
      <c r="AAQ107" s="1"/>
      <c r="AAR107" s="1"/>
      <c r="AAS107" s="1"/>
      <c r="AAT107" s="1"/>
      <c r="AAU107" s="1"/>
      <c r="AAV107" s="1"/>
      <c r="AAW107" s="1"/>
      <c r="AAX107" s="1"/>
      <c r="AAY107" s="1"/>
      <c r="AAZ107" s="1"/>
      <c r="ABA107" s="1"/>
      <c r="ABB107" s="1"/>
      <c r="ABC107" s="1"/>
      <c r="ABD107" s="1"/>
      <c r="ABE107" s="1"/>
      <c r="ABF107" s="1"/>
      <c r="ABG107" s="1"/>
      <c r="ABH107" s="1"/>
      <c r="ABI107" s="1"/>
      <c r="ABJ107" s="1"/>
      <c r="ABK107" s="1"/>
      <c r="ABL107" s="1"/>
      <c r="ABM107" s="1"/>
      <c r="ABN107" s="1"/>
      <c r="ABO107" s="1"/>
      <c r="ABP107" s="1"/>
      <c r="ABQ107" s="1"/>
      <c r="ABR107" s="1"/>
      <c r="ABS107" s="1"/>
      <c r="ABT107" s="1"/>
      <c r="ABU107" s="1"/>
      <c r="ABV107" s="1"/>
      <c r="ABW107" s="1"/>
      <c r="ABX107" s="1"/>
      <c r="ABY107" s="1"/>
      <c r="ABZ107" s="1"/>
      <c r="ACA107" s="1"/>
      <c r="ACB107" s="1"/>
      <c r="ACC107" s="1"/>
      <c r="ACD107" s="1"/>
      <c r="ACE107" s="1"/>
      <c r="ACF107" s="1"/>
      <c r="ACG107" s="1"/>
      <c r="ACH107" s="1"/>
      <c r="ACI107" s="1"/>
      <c r="ACJ107" s="1"/>
      <c r="ACK107" s="1"/>
      <c r="ACL107" s="1"/>
      <c r="ACM107" s="1"/>
      <c r="ACN107" s="1"/>
      <c r="ACO107" s="1"/>
      <c r="ACP107" s="1"/>
      <c r="ACQ107" s="1"/>
      <c r="ACR107" s="1"/>
      <c r="ACS107" s="1"/>
      <c r="ACT107" s="1"/>
      <c r="ACU107" s="1"/>
      <c r="ACV107" s="1"/>
      <c r="ACW107" s="1"/>
      <c r="ACX107" s="1"/>
      <c r="ACY107" s="1"/>
      <c r="ACZ107" s="1"/>
      <c r="ADA107" s="1"/>
      <c r="ADB107" s="1"/>
      <c r="ADC107" s="1"/>
      <c r="ADD107" s="1"/>
      <c r="ADE107" s="1"/>
      <c r="ADF107" s="1"/>
      <c r="ADG107" s="1"/>
      <c r="ADH107" s="1"/>
      <c r="ADI107" s="1"/>
      <c r="ADJ107" s="1"/>
      <c r="ADK107" s="1"/>
      <c r="ADL107" s="1"/>
      <c r="ADM107" s="1"/>
      <c r="ADN107" s="1"/>
      <c r="ADO107" s="1"/>
      <c r="ADP107" s="1"/>
      <c r="ADQ107" s="1"/>
      <c r="ADR107" s="1"/>
      <c r="ADS107" s="1"/>
      <c r="ADT107" s="1"/>
      <c r="ADU107" s="1"/>
      <c r="ADV107" s="1"/>
      <c r="ADW107" s="1"/>
      <c r="ADX107" s="1"/>
      <c r="ADY107" s="1"/>
      <c r="ADZ107" s="1"/>
      <c r="AEA107" s="1"/>
      <c r="AEB107" s="1"/>
      <c r="AEC107" s="1"/>
      <c r="AED107" s="1"/>
      <c r="AEE107" s="1"/>
      <c r="AEF107" s="1"/>
      <c r="AEG107" s="1"/>
      <c r="AEH107" s="1"/>
      <c r="AEI107" s="1"/>
      <c r="AEJ107" s="1"/>
      <c r="AEK107" s="1"/>
      <c r="AEL107" s="1"/>
      <c r="AEM107" s="1"/>
      <c r="AEN107" s="1"/>
      <c r="AEO107" s="1"/>
      <c r="AEP107" s="1"/>
      <c r="AEQ107" s="1"/>
      <c r="AER107" s="1"/>
      <c r="AES107" s="1"/>
      <c r="AET107" s="1"/>
      <c r="AEU107" s="1"/>
      <c r="AEV107" s="1"/>
      <c r="AEW107" s="1"/>
      <c r="AEX107" s="1"/>
      <c r="AEY107" s="1"/>
      <c r="AEZ107" s="1"/>
      <c r="AFA107" s="1"/>
      <c r="AFB107" s="1"/>
      <c r="AFC107" s="1"/>
      <c r="AFD107" s="1"/>
      <c r="AFE107" s="1"/>
      <c r="AFF107" s="1"/>
      <c r="AFG107" s="1"/>
      <c r="AFH107" s="1"/>
      <c r="AFI107" s="1"/>
      <c r="AFJ107" s="1"/>
      <c r="AFK107" s="1"/>
      <c r="AFL107" s="1"/>
      <c r="AFM107" s="1"/>
      <c r="AFN107" s="1"/>
      <c r="AFO107" s="1"/>
      <c r="AFP107" s="1"/>
      <c r="AFQ107" s="1"/>
      <c r="AFR107" s="1"/>
      <c r="AFS107" s="1"/>
      <c r="AFT107" s="1"/>
      <c r="AFU107" s="1"/>
      <c r="AFV107" s="1"/>
      <c r="AFW107" s="1"/>
      <c r="AFX107" s="1"/>
      <c r="AFY107" s="1"/>
      <c r="AFZ107" s="1"/>
      <c r="AGA107" s="1"/>
      <c r="AGB107" s="1"/>
      <c r="AGC107" s="1"/>
      <c r="AGD107" s="1"/>
      <c r="AGE107" s="1"/>
      <c r="AGF107" s="1"/>
      <c r="AGG107" s="1"/>
      <c r="AGH107" s="1"/>
      <c r="AGI107" s="1"/>
      <c r="AGJ107" s="1"/>
      <c r="AGK107" s="1"/>
      <c r="AGL107" s="1"/>
      <c r="AGM107" s="1"/>
      <c r="AGN107" s="1"/>
      <c r="AGO107" s="1"/>
      <c r="AGP107" s="1"/>
      <c r="AGQ107" s="1"/>
      <c r="AGR107" s="1"/>
      <c r="AGS107" s="1"/>
      <c r="AGT107" s="1"/>
      <c r="AGU107" s="1"/>
      <c r="AGV107" s="1"/>
      <c r="AGW107" s="1"/>
      <c r="AGX107" s="1"/>
      <c r="AGY107" s="1"/>
      <c r="AGZ107" s="1"/>
      <c r="AHA107" s="1"/>
      <c r="AHB107" s="1"/>
      <c r="AHC107" s="1"/>
      <c r="AHD107" s="1"/>
      <c r="AHE107" s="1"/>
      <c r="AHF107" s="1"/>
      <c r="AHG107" s="1"/>
      <c r="AHH107" s="1"/>
      <c r="AHI107" s="1"/>
      <c r="AHJ107" s="1"/>
      <c r="AHK107" s="1"/>
      <c r="AHL107" s="1"/>
      <c r="AHM107" s="1"/>
      <c r="AHN107" s="1"/>
      <c r="AHO107" s="1"/>
      <c r="AHP107" s="1"/>
      <c r="AHQ107" s="1"/>
      <c r="AHR107" s="1"/>
      <c r="AHS107" s="1"/>
      <c r="AHT107" s="1"/>
      <c r="AHU107" s="1"/>
      <c r="AHV107" s="1"/>
      <c r="AHW107" s="1"/>
      <c r="AHX107" s="1"/>
      <c r="AHY107" s="1"/>
      <c r="AHZ107" s="1"/>
      <c r="AIA107" s="1"/>
      <c r="AIB107" s="1"/>
      <c r="AIC107" s="1"/>
      <c r="AID107" s="1"/>
      <c r="AIE107" s="1"/>
      <c r="AIF107" s="1"/>
      <c r="AIG107" s="1"/>
      <c r="AIH107" s="1"/>
      <c r="AII107" s="1"/>
      <c r="AIJ107" s="1"/>
      <c r="AIK107" s="1"/>
      <c r="AIL107" s="1"/>
      <c r="AIM107" s="1"/>
      <c r="AIN107" s="1"/>
      <c r="AIO107" s="1"/>
      <c r="AIP107" s="1"/>
      <c r="AIQ107" s="1"/>
      <c r="AIR107" s="1"/>
      <c r="AIS107" s="1"/>
      <c r="AIT107" s="1"/>
      <c r="AIU107" s="1"/>
      <c r="AIV107" s="1"/>
      <c r="AIW107" s="1"/>
      <c r="AIX107" s="1"/>
      <c r="AIY107" s="1"/>
      <c r="AIZ107" s="1"/>
      <c r="AJA107" s="1"/>
      <c r="AJB107" s="1"/>
      <c r="AJC107" s="1"/>
      <c r="AJD107" s="1"/>
      <c r="AJE107" s="1"/>
      <c r="AJF107" s="1"/>
      <c r="AJG107" s="1"/>
      <c r="AJH107" s="1"/>
      <c r="AJI107" s="1"/>
      <c r="AJJ107" s="1"/>
      <c r="AJK107" s="1"/>
      <c r="AJL107" s="1"/>
      <c r="AJM107" s="1"/>
      <c r="AJN107" s="1"/>
      <c r="AJO107" s="1"/>
      <c r="AJP107" s="1"/>
      <c r="AJQ107" s="1"/>
      <c r="AJR107" s="1"/>
      <c r="AJS107" s="1"/>
      <c r="AJT107" s="1"/>
      <c r="AJU107" s="1"/>
      <c r="AJV107" s="1"/>
      <c r="AJW107" s="1"/>
      <c r="AJX107" s="1"/>
      <c r="AJY107" s="1"/>
      <c r="AJZ107" s="1"/>
      <c r="AKA107" s="1"/>
      <c r="AKB107" s="1"/>
      <c r="AKC107" s="1"/>
      <c r="AKD107" s="1"/>
      <c r="AKE107" s="1"/>
      <c r="AKF107" s="1"/>
      <c r="AKG107" s="1"/>
      <c r="AKH107" s="1"/>
      <c r="AKI107" s="1"/>
      <c r="AKJ107" s="1"/>
      <c r="AKK107" s="1"/>
      <c r="AKL107" s="1"/>
      <c r="AKM107" s="1"/>
      <c r="AKN107" s="1"/>
      <c r="AKO107" s="1"/>
      <c r="AKP107" s="1"/>
      <c r="AKQ107" s="1"/>
      <c r="AKR107" s="1"/>
      <c r="AKS107" s="1"/>
      <c r="AKT107" s="1"/>
      <c r="AKU107" s="1"/>
      <c r="AKV107" s="1"/>
      <c r="AKW107" s="1"/>
      <c r="AKX107" s="1"/>
      <c r="AKY107" s="1"/>
      <c r="AKZ107" s="1"/>
      <c r="ALA107" s="1"/>
      <c r="ALB107" s="1"/>
      <c r="ALC107" s="1"/>
      <c r="ALD107" s="1"/>
      <c r="ALE107" s="1"/>
      <c r="ALF107" s="1"/>
      <c r="ALG107" s="1"/>
      <c r="ALH107" s="1"/>
      <c r="ALI107" s="1"/>
      <c r="ALJ107" s="1"/>
      <c r="ALK107" s="1"/>
      <c r="ALL107" s="1"/>
      <c r="ALM107" s="1"/>
      <c r="ALN107" s="1"/>
      <c r="ALO107" s="1"/>
      <c r="ALP107" s="1"/>
      <c r="ALQ107" s="1"/>
      <c r="ALR107" s="1"/>
      <c r="ALS107" s="1"/>
      <c r="ALT107" s="1"/>
      <c r="ALU107" s="1"/>
      <c r="ALV107" s="1"/>
      <c r="ALW107" s="1"/>
      <c r="ALX107" s="1"/>
      <c r="ALY107" s="1"/>
      <c r="ALZ107" s="1"/>
      <c r="AMA107" s="1"/>
      <c r="AMB107" s="1"/>
      <c r="AMC107" s="1"/>
      <c r="AMD107" s="1"/>
      <c r="AME107" s="1"/>
      <c r="AMF107" s="1"/>
      <c r="AMG107" s="1"/>
      <c r="AMH107" s="1"/>
      <c r="AMI107" s="1"/>
      <c r="AMJ107" s="1"/>
    </row>
    <row r="108" spans="1:1024" s="91" customFormat="1" ht="12.75" hidden="1">
      <c r="A108" s="34" t="s">
        <v>122</v>
      </c>
      <c r="B108" s="80"/>
      <c r="C108" s="80"/>
      <c r="D108" s="80"/>
      <c r="E108" s="80"/>
      <c r="F108" s="80">
        <f t="shared" si="9"/>
        <v>0</v>
      </c>
      <c r="G108" s="80"/>
      <c r="H108" s="80"/>
      <c r="I108" s="80">
        <f t="shared" si="10"/>
        <v>0</v>
      </c>
      <c r="J108" s="80"/>
      <c r="K108" s="29"/>
      <c r="L108" s="2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"/>
      <c r="PF108" s="1"/>
      <c r="PG108" s="1"/>
      <c r="PH108" s="1"/>
      <c r="PI108" s="1"/>
      <c r="PJ108" s="1"/>
      <c r="PK108" s="1"/>
      <c r="PL108" s="1"/>
      <c r="PM108" s="1"/>
      <c r="PN108" s="1"/>
      <c r="PO108" s="1"/>
      <c r="PP108" s="1"/>
      <c r="PQ108" s="1"/>
      <c r="PR108" s="1"/>
      <c r="PS108" s="1"/>
      <c r="PT108" s="1"/>
      <c r="PU108" s="1"/>
      <c r="PV108" s="1"/>
      <c r="PW108" s="1"/>
      <c r="PX108" s="1"/>
      <c r="PY108" s="1"/>
      <c r="PZ108" s="1"/>
      <c r="QA108" s="1"/>
      <c r="QB108" s="1"/>
      <c r="QC108" s="1"/>
      <c r="QD108" s="1"/>
      <c r="QE108" s="1"/>
      <c r="QF108" s="1"/>
      <c r="QG108" s="1"/>
      <c r="QH108" s="1"/>
      <c r="QI108" s="1"/>
      <c r="QJ108" s="1"/>
      <c r="QK108" s="1"/>
      <c r="QL108" s="1"/>
      <c r="QM108" s="1"/>
      <c r="QN108" s="1"/>
      <c r="QO108" s="1"/>
      <c r="QP108" s="1"/>
      <c r="QQ108" s="1"/>
      <c r="QR108" s="1"/>
      <c r="QS108" s="1"/>
      <c r="QT108" s="1"/>
      <c r="QU108" s="1"/>
      <c r="QV108" s="1"/>
      <c r="QW108" s="1"/>
      <c r="QX108" s="1"/>
      <c r="QY108" s="1"/>
      <c r="QZ108" s="1"/>
      <c r="RA108" s="1"/>
      <c r="RB108" s="1"/>
      <c r="RC108" s="1"/>
      <c r="RD108" s="1"/>
      <c r="RE108" s="1"/>
      <c r="RF108" s="1"/>
      <c r="RG108" s="1"/>
      <c r="RH108" s="1"/>
      <c r="RI108" s="1"/>
      <c r="RJ108" s="1"/>
      <c r="RK108" s="1"/>
      <c r="RL108" s="1"/>
      <c r="RM108" s="1"/>
      <c r="RN108" s="1"/>
      <c r="RO108" s="1"/>
      <c r="RP108" s="1"/>
      <c r="RQ108" s="1"/>
      <c r="RR108" s="1"/>
      <c r="RS108" s="1"/>
      <c r="RT108" s="1"/>
      <c r="RU108" s="1"/>
      <c r="RV108" s="1"/>
      <c r="RW108" s="1"/>
      <c r="RX108" s="1"/>
      <c r="RY108" s="1"/>
      <c r="RZ108" s="1"/>
      <c r="SA108" s="1"/>
      <c r="SB108" s="1"/>
      <c r="SC108" s="1"/>
      <c r="SD108" s="1"/>
      <c r="SE108" s="1"/>
      <c r="SF108" s="1"/>
      <c r="SG108" s="1"/>
      <c r="SH108" s="1"/>
      <c r="SI108" s="1"/>
      <c r="SJ108" s="1"/>
      <c r="SK108" s="1"/>
      <c r="SL108" s="1"/>
      <c r="SM108" s="1"/>
      <c r="SN108" s="1"/>
      <c r="SO108" s="1"/>
      <c r="SP108" s="1"/>
      <c r="SQ108" s="1"/>
      <c r="SR108" s="1"/>
      <c r="SS108" s="1"/>
      <c r="ST108" s="1"/>
      <c r="SU108" s="1"/>
      <c r="SV108" s="1"/>
      <c r="SW108" s="1"/>
      <c r="SX108" s="1"/>
      <c r="SY108" s="1"/>
      <c r="SZ108" s="1"/>
      <c r="TA108" s="1"/>
      <c r="TB108" s="1"/>
      <c r="TC108" s="1"/>
      <c r="TD108" s="1"/>
      <c r="TE108" s="1"/>
      <c r="TF108" s="1"/>
      <c r="TG108" s="1"/>
      <c r="TH108" s="1"/>
      <c r="TI108" s="1"/>
      <c r="TJ108" s="1"/>
      <c r="TK108" s="1"/>
      <c r="TL108" s="1"/>
      <c r="TM108" s="1"/>
      <c r="TN108" s="1"/>
      <c r="TO108" s="1"/>
      <c r="TP108" s="1"/>
      <c r="TQ108" s="1"/>
      <c r="TR108" s="1"/>
      <c r="TS108" s="1"/>
      <c r="TT108" s="1"/>
      <c r="TU108" s="1"/>
      <c r="TV108" s="1"/>
      <c r="TW108" s="1"/>
      <c r="TX108" s="1"/>
      <c r="TY108" s="1"/>
      <c r="TZ108" s="1"/>
      <c r="UA108" s="1"/>
      <c r="UB108" s="1"/>
      <c r="UC108" s="1"/>
      <c r="UD108" s="1"/>
      <c r="UE108" s="1"/>
      <c r="UF108" s="1"/>
      <c r="UG108" s="1"/>
      <c r="UH108" s="1"/>
      <c r="UI108" s="1"/>
      <c r="UJ108" s="1"/>
      <c r="UK108" s="1"/>
      <c r="UL108" s="1"/>
      <c r="UM108" s="1"/>
      <c r="UN108" s="1"/>
      <c r="UO108" s="1"/>
      <c r="UP108" s="1"/>
      <c r="UQ108" s="1"/>
      <c r="UR108" s="1"/>
      <c r="US108" s="1"/>
      <c r="UT108" s="1"/>
      <c r="UU108" s="1"/>
      <c r="UV108" s="1"/>
      <c r="UW108" s="1"/>
      <c r="UX108" s="1"/>
      <c r="UY108" s="1"/>
      <c r="UZ108" s="1"/>
      <c r="VA108" s="1"/>
      <c r="VB108" s="1"/>
      <c r="VC108" s="1"/>
      <c r="VD108" s="1"/>
      <c r="VE108" s="1"/>
      <c r="VF108" s="1"/>
      <c r="VG108" s="1"/>
      <c r="VH108" s="1"/>
      <c r="VI108" s="1"/>
      <c r="VJ108" s="1"/>
      <c r="VK108" s="1"/>
      <c r="VL108" s="1"/>
      <c r="VM108" s="1"/>
      <c r="VN108" s="1"/>
      <c r="VO108" s="1"/>
      <c r="VP108" s="1"/>
      <c r="VQ108" s="1"/>
      <c r="VR108" s="1"/>
      <c r="VS108" s="1"/>
      <c r="VT108" s="1"/>
      <c r="VU108" s="1"/>
      <c r="VV108" s="1"/>
      <c r="VW108" s="1"/>
      <c r="VX108" s="1"/>
      <c r="VY108" s="1"/>
      <c r="VZ108" s="1"/>
      <c r="WA108" s="1"/>
      <c r="WB108" s="1"/>
      <c r="WC108" s="1"/>
      <c r="WD108" s="1"/>
      <c r="WE108" s="1"/>
      <c r="WF108" s="1"/>
      <c r="WG108" s="1"/>
      <c r="WH108" s="1"/>
      <c r="WI108" s="1"/>
      <c r="WJ108" s="1"/>
      <c r="WK108" s="1"/>
      <c r="WL108" s="1"/>
      <c r="WM108" s="1"/>
      <c r="WN108" s="1"/>
      <c r="WO108" s="1"/>
      <c r="WP108" s="1"/>
      <c r="WQ108" s="1"/>
      <c r="WR108" s="1"/>
      <c r="WS108" s="1"/>
      <c r="WT108" s="1"/>
      <c r="WU108" s="1"/>
      <c r="WV108" s="1"/>
      <c r="WW108" s="1"/>
      <c r="WX108" s="1"/>
      <c r="WY108" s="1"/>
      <c r="WZ108" s="1"/>
      <c r="XA108" s="1"/>
      <c r="XB108" s="1"/>
      <c r="XC108" s="1"/>
      <c r="XD108" s="1"/>
      <c r="XE108" s="1"/>
      <c r="XF108" s="1"/>
      <c r="XG108" s="1"/>
      <c r="XH108" s="1"/>
      <c r="XI108" s="1"/>
      <c r="XJ108" s="1"/>
      <c r="XK108" s="1"/>
      <c r="XL108" s="1"/>
      <c r="XM108" s="1"/>
      <c r="XN108" s="1"/>
      <c r="XO108" s="1"/>
      <c r="XP108" s="1"/>
      <c r="XQ108" s="1"/>
      <c r="XR108" s="1"/>
      <c r="XS108" s="1"/>
      <c r="XT108" s="1"/>
      <c r="XU108" s="1"/>
      <c r="XV108" s="1"/>
      <c r="XW108" s="1"/>
      <c r="XX108" s="1"/>
      <c r="XY108" s="1"/>
      <c r="XZ108" s="1"/>
      <c r="YA108" s="1"/>
      <c r="YB108" s="1"/>
      <c r="YC108" s="1"/>
      <c r="YD108" s="1"/>
      <c r="YE108" s="1"/>
      <c r="YF108" s="1"/>
      <c r="YG108" s="1"/>
      <c r="YH108" s="1"/>
      <c r="YI108" s="1"/>
      <c r="YJ108" s="1"/>
      <c r="YK108" s="1"/>
      <c r="YL108" s="1"/>
      <c r="YM108" s="1"/>
      <c r="YN108" s="1"/>
      <c r="YO108" s="1"/>
      <c r="YP108" s="1"/>
      <c r="YQ108" s="1"/>
      <c r="YR108" s="1"/>
      <c r="YS108" s="1"/>
      <c r="YT108" s="1"/>
      <c r="YU108" s="1"/>
      <c r="YV108" s="1"/>
      <c r="YW108" s="1"/>
      <c r="YX108" s="1"/>
      <c r="YY108" s="1"/>
      <c r="YZ108" s="1"/>
      <c r="ZA108" s="1"/>
      <c r="ZB108" s="1"/>
      <c r="ZC108" s="1"/>
      <c r="ZD108" s="1"/>
      <c r="ZE108" s="1"/>
      <c r="ZF108" s="1"/>
      <c r="ZG108" s="1"/>
      <c r="ZH108" s="1"/>
      <c r="ZI108" s="1"/>
      <c r="ZJ108" s="1"/>
      <c r="ZK108" s="1"/>
      <c r="ZL108" s="1"/>
      <c r="ZM108" s="1"/>
      <c r="ZN108" s="1"/>
      <c r="ZO108" s="1"/>
      <c r="ZP108" s="1"/>
      <c r="ZQ108" s="1"/>
      <c r="ZR108" s="1"/>
      <c r="ZS108" s="1"/>
      <c r="ZT108" s="1"/>
      <c r="ZU108" s="1"/>
      <c r="ZV108" s="1"/>
      <c r="ZW108" s="1"/>
      <c r="ZX108" s="1"/>
      <c r="ZY108" s="1"/>
      <c r="ZZ108" s="1"/>
      <c r="AAA108" s="1"/>
      <c r="AAB108" s="1"/>
      <c r="AAC108" s="1"/>
      <c r="AAD108" s="1"/>
      <c r="AAE108" s="1"/>
      <c r="AAF108" s="1"/>
      <c r="AAG108" s="1"/>
      <c r="AAH108" s="1"/>
      <c r="AAI108" s="1"/>
      <c r="AAJ108" s="1"/>
      <c r="AAK108" s="1"/>
      <c r="AAL108" s="1"/>
      <c r="AAM108" s="1"/>
      <c r="AAN108" s="1"/>
      <c r="AAO108" s="1"/>
      <c r="AAP108" s="1"/>
      <c r="AAQ108" s="1"/>
      <c r="AAR108" s="1"/>
      <c r="AAS108" s="1"/>
      <c r="AAT108" s="1"/>
      <c r="AAU108" s="1"/>
      <c r="AAV108" s="1"/>
      <c r="AAW108" s="1"/>
      <c r="AAX108" s="1"/>
      <c r="AAY108" s="1"/>
      <c r="AAZ108" s="1"/>
      <c r="ABA108" s="1"/>
      <c r="ABB108" s="1"/>
      <c r="ABC108" s="1"/>
      <c r="ABD108" s="1"/>
      <c r="ABE108" s="1"/>
      <c r="ABF108" s="1"/>
      <c r="ABG108" s="1"/>
      <c r="ABH108" s="1"/>
      <c r="ABI108" s="1"/>
      <c r="ABJ108" s="1"/>
      <c r="ABK108" s="1"/>
      <c r="ABL108" s="1"/>
      <c r="ABM108" s="1"/>
      <c r="ABN108" s="1"/>
      <c r="ABO108" s="1"/>
      <c r="ABP108" s="1"/>
      <c r="ABQ108" s="1"/>
      <c r="ABR108" s="1"/>
      <c r="ABS108" s="1"/>
      <c r="ABT108" s="1"/>
      <c r="ABU108" s="1"/>
      <c r="ABV108" s="1"/>
      <c r="ABW108" s="1"/>
      <c r="ABX108" s="1"/>
      <c r="ABY108" s="1"/>
      <c r="ABZ108" s="1"/>
      <c r="ACA108" s="1"/>
      <c r="ACB108" s="1"/>
      <c r="ACC108" s="1"/>
      <c r="ACD108" s="1"/>
      <c r="ACE108" s="1"/>
      <c r="ACF108" s="1"/>
      <c r="ACG108" s="1"/>
      <c r="ACH108" s="1"/>
      <c r="ACI108" s="1"/>
      <c r="ACJ108" s="1"/>
      <c r="ACK108" s="1"/>
      <c r="ACL108" s="1"/>
      <c r="ACM108" s="1"/>
      <c r="ACN108" s="1"/>
      <c r="ACO108" s="1"/>
      <c r="ACP108" s="1"/>
      <c r="ACQ108" s="1"/>
      <c r="ACR108" s="1"/>
      <c r="ACS108" s="1"/>
      <c r="ACT108" s="1"/>
      <c r="ACU108" s="1"/>
      <c r="ACV108" s="1"/>
      <c r="ACW108" s="1"/>
      <c r="ACX108" s="1"/>
      <c r="ACY108" s="1"/>
      <c r="ACZ108" s="1"/>
      <c r="ADA108" s="1"/>
      <c r="ADB108" s="1"/>
      <c r="ADC108" s="1"/>
      <c r="ADD108" s="1"/>
      <c r="ADE108" s="1"/>
      <c r="ADF108" s="1"/>
      <c r="ADG108" s="1"/>
      <c r="ADH108" s="1"/>
      <c r="ADI108" s="1"/>
      <c r="ADJ108" s="1"/>
      <c r="ADK108" s="1"/>
      <c r="ADL108" s="1"/>
      <c r="ADM108" s="1"/>
      <c r="ADN108" s="1"/>
      <c r="ADO108" s="1"/>
      <c r="ADP108" s="1"/>
      <c r="ADQ108" s="1"/>
      <c r="ADR108" s="1"/>
      <c r="ADS108" s="1"/>
      <c r="ADT108" s="1"/>
      <c r="ADU108" s="1"/>
      <c r="ADV108" s="1"/>
      <c r="ADW108" s="1"/>
      <c r="ADX108" s="1"/>
      <c r="ADY108" s="1"/>
      <c r="ADZ108" s="1"/>
      <c r="AEA108" s="1"/>
      <c r="AEB108" s="1"/>
      <c r="AEC108" s="1"/>
      <c r="AED108" s="1"/>
      <c r="AEE108" s="1"/>
      <c r="AEF108" s="1"/>
      <c r="AEG108" s="1"/>
      <c r="AEH108" s="1"/>
      <c r="AEI108" s="1"/>
      <c r="AEJ108" s="1"/>
      <c r="AEK108" s="1"/>
      <c r="AEL108" s="1"/>
      <c r="AEM108" s="1"/>
      <c r="AEN108" s="1"/>
      <c r="AEO108" s="1"/>
      <c r="AEP108" s="1"/>
      <c r="AEQ108" s="1"/>
      <c r="AER108" s="1"/>
      <c r="AES108" s="1"/>
      <c r="AET108" s="1"/>
      <c r="AEU108" s="1"/>
      <c r="AEV108" s="1"/>
      <c r="AEW108" s="1"/>
      <c r="AEX108" s="1"/>
      <c r="AEY108" s="1"/>
      <c r="AEZ108" s="1"/>
      <c r="AFA108" s="1"/>
      <c r="AFB108" s="1"/>
      <c r="AFC108" s="1"/>
      <c r="AFD108" s="1"/>
      <c r="AFE108" s="1"/>
      <c r="AFF108" s="1"/>
      <c r="AFG108" s="1"/>
      <c r="AFH108" s="1"/>
      <c r="AFI108" s="1"/>
      <c r="AFJ108" s="1"/>
      <c r="AFK108" s="1"/>
      <c r="AFL108" s="1"/>
      <c r="AFM108" s="1"/>
      <c r="AFN108" s="1"/>
      <c r="AFO108" s="1"/>
      <c r="AFP108" s="1"/>
      <c r="AFQ108" s="1"/>
      <c r="AFR108" s="1"/>
      <c r="AFS108" s="1"/>
      <c r="AFT108" s="1"/>
      <c r="AFU108" s="1"/>
      <c r="AFV108" s="1"/>
      <c r="AFW108" s="1"/>
      <c r="AFX108" s="1"/>
      <c r="AFY108" s="1"/>
      <c r="AFZ108" s="1"/>
      <c r="AGA108" s="1"/>
      <c r="AGB108" s="1"/>
      <c r="AGC108" s="1"/>
      <c r="AGD108" s="1"/>
      <c r="AGE108" s="1"/>
      <c r="AGF108" s="1"/>
      <c r="AGG108" s="1"/>
      <c r="AGH108" s="1"/>
      <c r="AGI108" s="1"/>
      <c r="AGJ108" s="1"/>
      <c r="AGK108" s="1"/>
      <c r="AGL108" s="1"/>
      <c r="AGM108" s="1"/>
      <c r="AGN108" s="1"/>
      <c r="AGO108" s="1"/>
      <c r="AGP108" s="1"/>
      <c r="AGQ108" s="1"/>
      <c r="AGR108" s="1"/>
      <c r="AGS108" s="1"/>
      <c r="AGT108" s="1"/>
      <c r="AGU108" s="1"/>
      <c r="AGV108" s="1"/>
      <c r="AGW108" s="1"/>
      <c r="AGX108" s="1"/>
      <c r="AGY108" s="1"/>
      <c r="AGZ108" s="1"/>
      <c r="AHA108" s="1"/>
      <c r="AHB108" s="1"/>
      <c r="AHC108" s="1"/>
      <c r="AHD108" s="1"/>
      <c r="AHE108" s="1"/>
      <c r="AHF108" s="1"/>
      <c r="AHG108" s="1"/>
      <c r="AHH108" s="1"/>
      <c r="AHI108" s="1"/>
      <c r="AHJ108" s="1"/>
      <c r="AHK108" s="1"/>
      <c r="AHL108" s="1"/>
      <c r="AHM108" s="1"/>
      <c r="AHN108" s="1"/>
      <c r="AHO108" s="1"/>
      <c r="AHP108" s="1"/>
      <c r="AHQ108" s="1"/>
      <c r="AHR108" s="1"/>
      <c r="AHS108" s="1"/>
      <c r="AHT108" s="1"/>
      <c r="AHU108" s="1"/>
      <c r="AHV108" s="1"/>
      <c r="AHW108" s="1"/>
      <c r="AHX108" s="1"/>
      <c r="AHY108" s="1"/>
      <c r="AHZ108" s="1"/>
      <c r="AIA108" s="1"/>
      <c r="AIB108" s="1"/>
      <c r="AIC108" s="1"/>
      <c r="AID108" s="1"/>
      <c r="AIE108" s="1"/>
      <c r="AIF108" s="1"/>
      <c r="AIG108" s="1"/>
      <c r="AIH108" s="1"/>
      <c r="AII108" s="1"/>
      <c r="AIJ108" s="1"/>
      <c r="AIK108" s="1"/>
      <c r="AIL108" s="1"/>
      <c r="AIM108" s="1"/>
      <c r="AIN108" s="1"/>
      <c r="AIO108" s="1"/>
      <c r="AIP108" s="1"/>
      <c r="AIQ108" s="1"/>
      <c r="AIR108" s="1"/>
      <c r="AIS108" s="1"/>
      <c r="AIT108" s="1"/>
      <c r="AIU108" s="1"/>
      <c r="AIV108" s="1"/>
      <c r="AIW108" s="1"/>
      <c r="AIX108" s="1"/>
      <c r="AIY108" s="1"/>
      <c r="AIZ108" s="1"/>
      <c r="AJA108" s="1"/>
      <c r="AJB108" s="1"/>
      <c r="AJC108" s="1"/>
      <c r="AJD108" s="1"/>
      <c r="AJE108" s="1"/>
      <c r="AJF108" s="1"/>
      <c r="AJG108" s="1"/>
      <c r="AJH108" s="1"/>
      <c r="AJI108" s="1"/>
      <c r="AJJ108" s="1"/>
      <c r="AJK108" s="1"/>
      <c r="AJL108" s="1"/>
      <c r="AJM108" s="1"/>
      <c r="AJN108" s="1"/>
      <c r="AJO108" s="1"/>
      <c r="AJP108" s="1"/>
      <c r="AJQ108" s="1"/>
      <c r="AJR108" s="1"/>
      <c r="AJS108" s="1"/>
      <c r="AJT108" s="1"/>
      <c r="AJU108" s="1"/>
      <c r="AJV108" s="1"/>
      <c r="AJW108" s="1"/>
      <c r="AJX108" s="1"/>
      <c r="AJY108" s="1"/>
      <c r="AJZ108" s="1"/>
      <c r="AKA108" s="1"/>
      <c r="AKB108" s="1"/>
      <c r="AKC108" s="1"/>
      <c r="AKD108" s="1"/>
      <c r="AKE108" s="1"/>
      <c r="AKF108" s="1"/>
      <c r="AKG108" s="1"/>
      <c r="AKH108" s="1"/>
      <c r="AKI108" s="1"/>
      <c r="AKJ108" s="1"/>
      <c r="AKK108" s="1"/>
      <c r="AKL108" s="1"/>
      <c r="AKM108" s="1"/>
      <c r="AKN108" s="1"/>
      <c r="AKO108" s="1"/>
      <c r="AKP108" s="1"/>
      <c r="AKQ108" s="1"/>
      <c r="AKR108" s="1"/>
      <c r="AKS108" s="1"/>
      <c r="AKT108" s="1"/>
      <c r="AKU108" s="1"/>
      <c r="AKV108" s="1"/>
      <c r="AKW108" s="1"/>
      <c r="AKX108" s="1"/>
      <c r="AKY108" s="1"/>
      <c r="AKZ108" s="1"/>
      <c r="ALA108" s="1"/>
      <c r="ALB108" s="1"/>
      <c r="ALC108" s="1"/>
      <c r="ALD108" s="1"/>
      <c r="ALE108" s="1"/>
      <c r="ALF108" s="1"/>
      <c r="ALG108" s="1"/>
      <c r="ALH108" s="1"/>
      <c r="ALI108" s="1"/>
      <c r="ALJ108" s="1"/>
      <c r="ALK108" s="1"/>
      <c r="ALL108" s="1"/>
      <c r="ALM108" s="1"/>
      <c r="ALN108" s="1"/>
      <c r="ALO108" s="1"/>
      <c r="ALP108" s="1"/>
      <c r="ALQ108" s="1"/>
      <c r="ALR108" s="1"/>
      <c r="ALS108" s="1"/>
      <c r="ALT108" s="1"/>
      <c r="ALU108" s="1"/>
      <c r="ALV108" s="1"/>
      <c r="ALW108" s="1"/>
      <c r="ALX108" s="1"/>
      <c r="ALY108" s="1"/>
      <c r="ALZ108" s="1"/>
      <c r="AMA108" s="1"/>
      <c r="AMB108" s="1"/>
      <c r="AMC108" s="1"/>
      <c r="AMD108" s="1"/>
      <c r="AME108" s="1"/>
      <c r="AMF108" s="1"/>
      <c r="AMG108" s="1"/>
      <c r="AMH108" s="1"/>
      <c r="AMI108" s="1"/>
      <c r="AMJ108" s="1"/>
    </row>
    <row r="109" spans="1:1024" s="91" customFormat="1" ht="12.75" hidden="1">
      <c r="A109" s="34" t="s">
        <v>123</v>
      </c>
      <c r="B109" s="80"/>
      <c r="C109" s="80"/>
      <c r="D109" s="80"/>
      <c r="E109" s="80"/>
      <c r="F109" s="80">
        <f t="shared" si="9"/>
        <v>0</v>
      </c>
      <c r="G109" s="80"/>
      <c r="H109" s="80"/>
      <c r="I109" s="80">
        <f t="shared" si="10"/>
        <v>0</v>
      </c>
      <c r="J109" s="80"/>
      <c r="K109" s="29"/>
      <c r="L109" s="2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"/>
      <c r="LF109" s="1"/>
      <c r="LG109" s="1"/>
      <c r="LH109" s="1"/>
      <c r="LI109" s="1"/>
      <c r="LJ109" s="1"/>
      <c r="LK109" s="1"/>
      <c r="LL109" s="1"/>
      <c r="LM109" s="1"/>
      <c r="LN109" s="1"/>
      <c r="LO109" s="1"/>
      <c r="LP109" s="1"/>
      <c r="LQ109" s="1"/>
      <c r="LR109" s="1"/>
      <c r="LS109" s="1"/>
      <c r="LT109" s="1"/>
      <c r="LU109" s="1"/>
      <c r="LV109" s="1"/>
      <c r="LW109" s="1"/>
      <c r="LX109" s="1"/>
      <c r="LY109" s="1"/>
      <c r="LZ109" s="1"/>
      <c r="MA109" s="1"/>
      <c r="MB109" s="1"/>
      <c r="MC109" s="1"/>
      <c r="MD109" s="1"/>
      <c r="ME109" s="1"/>
      <c r="MF109" s="1"/>
      <c r="MG109" s="1"/>
      <c r="MH109" s="1"/>
      <c r="MI109" s="1"/>
      <c r="MJ109" s="1"/>
      <c r="MK109" s="1"/>
      <c r="ML109" s="1"/>
      <c r="MM109" s="1"/>
      <c r="MN109" s="1"/>
      <c r="MO109" s="1"/>
      <c r="MP109" s="1"/>
      <c r="MQ109" s="1"/>
      <c r="MR109" s="1"/>
      <c r="MS109" s="1"/>
      <c r="MT109" s="1"/>
      <c r="MU109" s="1"/>
      <c r="MV109" s="1"/>
      <c r="MW109" s="1"/>
      <c r="MX109" s="1"/>
      <c r="MY109" s="1"/>
      <c r="MZ109" s="1"/>
      <c r="NA109" s="1"/>
      <c r="NB109" s="1"/>
      <c r="NC109" s="1"/>
      <c r="ND109" s="1"/>
      <c r="NE109" s="1"/>
      <c r="NF109" s="1"/>
      <c r="NG109" s="1"/>
      <c r="NH109" s="1"/>
      <c r="NI109" s="1"/>
      <c r="NJ109" s="1"/>
      <c r="NK109" s="1"/>
      <c r="NL109" s="1"/>
      <c r="NM109" s="1"/>
      <c r="NN109" s="1"/>
      <c r="NO109" s="1"/>
      <c r="NP109" s="1"/>
      <c r="NQ109" s="1"/>
      <c r="NR109" s="1"/>
      <c r="NS109" s="1"/>
      <c r="NT109" s="1"/>
      <c r="NU109" s="1"/>
      <c r="NV109" s="1"/>
      <c r="NW109" s="1"/>
      <c r="NX109" s="1"/>
      <c r="NY109" s="1"/>
      <c r="NZ109" s="1"/>
      <c r="OA109" s="1"/>
      <c r="OB109" s="1"/>
      <c r="OC109" s="1"/>
      <c r="OD109" s="1"/>
      <c r="OE109" s="1"/>
      <c r="OF109" s="1"/>
      <c r="OG109" s="1"/>
      <c r="OH109" s="1"/>
      <c r="OI109" s="1"/>
      <c r="OJ109" s="1"/>
      <c r="OK109" s="1"/>
      <c r="OL109" s="1"/>
      <c r="OM109" s="1"/>
      <c r="ON109" s="1"/>
      <c r="OO109" s="1"/>
      <c r="OP109" s="1"/>
      <c r="OQ109" s="1"/>
      <c r="OR109" s="1"/>
      <c r="OS109" s="1"/>
      <c r="OT109" s="1"/>
      <c r="OU109" s="1"/>
      <c r="OV109" s="1"/>
      <c r="OW109" s="1"/>
      <c r="OX109" s="1"/>
      <c r="OY109" s="1"/>
      <c r="OZ109" s="1"/>
      <c r="PA109" s="1"/>
      <c r="PB109" s="1"/>
      <c r="PC109" s="1"/>
      <c r="PD109" s="1"/>
      <c r="PE109" s="1"/>
      <c r="PF109" s="1"/>
      <c r="PG109" s="1"/>
      <c r="PH109" s="1"/>
      <c r="PI109" s="1"/>
      <c r="PJ109" s="1"/>
      <c r="PK109" s="1"/>
      <c r="PL109" s="1"/>
      <c r="PM109" s="1"/>
      <c r="PN109" s="1"/>
      <c r="PO109" s="1"/>
      <c r="PP109" s="1"/>
      <c r="PQ109" s="1"/>
      <c r="PR109" s="1"/>
      <c r="PS109" s="1"/>
      <c r="PT109" s="1"/>
      <c r="PU109" s="1"/>
      <c r="PV109" s="1"/>
      <c r="PW109" s="1"/>
      <c r="PX109" s="1"/>
      <c r="PY109" s="1"/>
      <c r="PZ109" s="1"/>
      <c r="QA109" s="1"/>
      <c r="QB109" s="1"/>
      <c r="QC109" s="1"/>
      <c r="QD109" s="1"/>
      <c r="QE109" s="1"/>
      <c r="QF109" s="1"/>
      <c r="QG109" s="1"/>
      <c r="QH109" s="1"/>
      <c r="QI109" s="1"/>
      <c r="QJ109" s="1"/>
      <c r="QK109" s="1"/>
      <c r="QL109" s="1"/>
      <c r="QM109" s="1"/>
      <c r="QN109" s="1"/>
      <c r="QO109" s="1"/>
      <c r="QP109" s="1"/>
      <c r="QQ109" s="1"/>
      <c r="QR109" s="1"/>
      <c r="QS109" s="1"/>
      <c r="QT109" s="1"/>
      <c r="QU109" s="1"/>
      <c r="QV109" s="1"/>
      <c r="QW109" s="1"/>
      <c r="QX109" s="1"/>
      <c r="QY109" s="1"/>
      <c r="QZ109" s="1"/>
      <c r="RA109" s="1"/>
      <c r="RB109" s="1"/>
      <c r="RC109" s="1"/>
      <c r="RD109" s="1"/>
      <c r="RE109" s="1"/>
      <c r="RF109" s="1"/>
      <c r="RG109" s="1"/>
      <c r="RH109" s="1"/>
      <c r="RI109" s="1"/>
      <c r="RJ109" s="1"/>
      <c r="RK109" s="1"/>
      <c r="RL109" s="1"/>
      <c r="RM109" s="1"/>
      <c r="RN109" s="1"/>
      <c r="RO109" s="1"/>
      <c r="RP109" s="1"/>
      <c r="RQ109" s="1"/>
      <c r="RR109" s="1"/>
      <c r="RS109" s="1"/>
      <c r="RT109" s="1"/>
      <c r="RU109" s="1"/>
      <c r="RV109" s="1"/>
      <c r="RW109" s="1"/>
      <c r="RX109" s="1"/>
      <c r="RY109" s="1"/>
      <c r="RZ109" s="1"/>
      <c r="SA109" s="1"/>
      <c r="SB109" s="1"/>
      <c r="SC109" s="1"/>
      <c r="SD109" s="1"/>
      <c r="SE109" s="1"/>
      <c r="SF109" s="1"/>
      <c r="SG109" s="1"/>
      <c r="SH109" s="1"/>
      <c r="SI109" s="1"/>
      <c r="SJ109" s="1"/>
      <c r="SK109" s="1"/>
      <c r="SL109" s="1"/>
      <c r="SM109" s="1"/>
      <c r="SN109" s="1"/>
      <c r="SO109" s="1"/>
      <c r="SP109" s="1"/>
      <c r="SQ109" s="1"/>
      <c r="SR109" s="1"/>
      <c r="SS109" s="1"/>
      <c r="ST109" s="1"/>
      <c r="SU109" s="1"/>
      <c r="SV109" s="1"/>
      <c r="SW109" s="1"/>
      <c r="SX109" s="1"/>
      <c r="SY109" s="1"/>
      <c r="SZ109" s="1"/>
      <c r="TA109" s="1"/>
      <c r="TB109" s="1"/>
      <c r="TC109" s="1"/>
      <c r="TD109" s="1"/>
      <c r="TE109" s="1"/>
      <c r="TF109" s="1"/>
      <c r="TG109" s="1"/>
      <c r="TH109" s="1"/>
      <c r="TI109" s="1"/>
      <c r="TJ109" s="1"/>
      <c r="TK109" s="1"/>
      <c r="TL109" s="1"/>
      <c r="TM109" s="1"/>
      <c r="TN109" s="1"/>
      <c r="TO109" s="1"/>
      <c r="TP109" s="1"/>
      <c r="TQ109" s="1"/>
      <c r="TR109" s="1"/>
      <c r="TS109" s="1"/>
      <c r="TT109" s="1"/>
      <c r="TU109" s="1"/>
      <c r="TV109" s="1"/>
      <c r="TW109" s="1"/>
      <c r="TX109" s="1"/>
      <c r="TY109" s="1"/>
      <c r="TZ109" s="1"/>
      <c r="UA109" s="1"/>
      <c r="UB109" s="1"/>
      <c r="UC109" s="1"/>
      <c r="UD109" s="1"/>
      <c r="UE109" s="1"/>
      <c r="UF109" s="1"/>
      <c r="UG109" s="1"/>
      <c r="UH109" s="1"/>
      <c r="UI109" s="1"/>
      <c r="UJ109" s="1"/>
      <c r="UK109" s="1"/>
      <c r="UL109" s="1"/>
      <c r="UM109" s="1"/>
      <c r="UN109" s="1"/>
      <c r="UO109" s="1"/>
      <c r="UP109" s="1"/>
      <c r="UQ109" s="1"/>
      <c r="UR109" s="1"/>
      <c r="US109" s="1"/>
      <c r="UT109" s="1"/>
      <c r="UU109" s="1"/>
      <c r="UV109" s="1"/>
      <c r="UW109" s="1"/>
      <c r="UX109" s="1"/>
      <c r="UY109" s="1"/>
      <c r="UZ109" s="1"/>
      <c r="VA109" s="1"/>
      <c r="VB109" s="1"/>
      <c r="VC109" s="1"/>
      <c r="VD109" s="1"/>
      <c r="VE109" s="1"/>
      <c r="VF109" s="1"/>
      <c r="VG109" s="1"/>
      <c r="VH109" s="1"/>
      <c r="VI109" s="1"/>
      <c r="VJ109" s="1"/>
      <c r="VK109" s="1"/>
      <c r="VL109" s="1"/>
      <c r="VM109" s="1"/>
      <c r="VN109" s="1"/>
      <c r="VO109" s="1"/>
      <c r="VP109" s="1"/>
      <c r="VQ109" s="1"/>
      <c r="VR109" s="1"/>
      <c r="VS109" s="1"/>
      <c r="VT109" s="1"/>
      <c r="VU109" s="1"/>
      <c r="VV109" s="1"/>
      <c r="VW109" s="1"/>
      <c r="VX109" s="1"/>
      <c r="VY109" s="1"/>
      <c r="VZ109" s="1"/>
      <c r="WA109" s="1"/>
      <c r="WB109" s="1"/>
      <c r="WC109" s="1"/>
      <c r="WD109" s="1"/>
      <c r="WE109" s="1"/>
      <c r="WF109" s="1"/>
      <c r="WG109" s="1"/>
      <c r="WH109" s="1"/>
      <c r="WI109" s="1"/>
      <c r="WJ109" s="1"/>
      <c r="WK109" s="1"/>
      <c r="WL109" s="1"/>
      <c r="WM109" s="1"/>
      <c r="WN109" s="1"/>
      <c r="WO109" s="1"/>
      <c r="WP109" s="1"/>
      <c r="WQ109" s="1"/>
      <c r="WR109" s="1"/>
      <c r="WS109" s="1"/>
      <c r="WT109" s="1"/>
      <c r="WU109" s="1"/>
      <c r="WV109" s="1"/>
      <c r="WW109" s="1"/>
      <c r="WX109" s="1"/>
      <c r="WY109" s="1"/>
      <c r="WZ109" s="1"/>
      <c r="XA109" s="1"/>
      <c r="XB109" s="1"/>
      <c r="XC109" s="1"/>
      <c r="XD109" s="1"/>
      <c r="XE109" s="1"/>
      <c r="XF109" s="1"/>
      <c r="XG109" s="1"/>
      <c r="XH109" s="1"/>
      <c r="XI109" s="1"/>
      <c r="XJ109" s="1"/>
      <c r="XK109" s="1"/>
      <c r="XL109" s="1"/>
      <c r="XM109" s="1"/>
      <c r="XN109" s="1"/>
      <c r="XO109" s="1"/>
      <c r="XP109" s="1"/>
      <c r="XQ109" s="1"/>
      <c r="XR109" s="1"/>
      <c r="XS109" s="1"/>
      <c r="XT109" s="1"/>
      <c r="XU109" s="1"/>
      <c r="XV109" s="1"/>
      <c r="XW109" s="1"/>
      <c r="XX109" s="1"/>
      <c r="XY109" s="1"/>
      <c r="XZ109" s="1"/>
      <c r="YA109" s="1"/>
      <c r="YB109" s="1"/>
      <c r="YC109" s="1"/>
      <c r="YD109" s="1"/>
      <c r="YE109" s="1"/>
      <c r="YF109" s="1"/>
      <c r="YG109" s="1"/>
      <c r="YH109" s="1"/>
      <c r="YI109" s="1"/>
      <c r="YJ109" s="1"/>
      <c r="YK109" s="1"/>
      <c r="YL109" s="1"/>
      <c r="YM109" s="1"/>
      <c r="YN109" s="1"/>
      <c r="YO109" s="1"/>
      <c r="YP109" s="1"/>
      <c r="YQ109" s="1"/>
      <c r="YR109" s="1"/>
      <c r="YS109" s="1"/>
      <c r="YT109" s="1"/>
      <c r="YU109" s="1"/>
      <c r="YV109" s="1"/>
      <c r="YW109" s="1"/>
      <c r="YX109" s="1"/>
      <c r="YY109" s="1"/>
      <c r="YZ109" s="1"/>
      <c r="ZA109" s="1"/>
      <c r="ZB109" s="1"/>
      <c r="ZC109" s="1"/>
      <c r="ZD109" s="1"/>
      <c r="ZE109" s="1"/>
      <c r="ZF109" s="1"/>
      <c r="ZG109" s="1"/>
      <c r="ZH109" s="1"/>
      <c r="ZI109" s="1"/>
      <c r="ZJ109" s="1"/>
      <c r="ZK109" s="1"/>
      <c r="ZL109" s="1"/>
      <c r="ZM109" s="1"/>
      <c r="ZN109" s="1"/>
      <c r="ZO109" s="1"/>
      <c r="ZP109" s="1"/>
      <c r="ZQ109" s="1"/>
      <c r="ZR109" s="1"/>
      <c r="ZS109" s="1"/>
      <c r="ZT109" s="1"/>
      <c r="ZU109" s="1"/>
      <c r="ZV109" s="1"/>
      <c r="ZW109" s="1"/>
      <c r="ZX109" s="1"/>
      <c r="ZY109" s="1"/>
      <c r="ZZ109" s="1"/>
      <c r="AAA109" s="1"/>
      <c r="AAB109" s="1"/>
      <c r="AAC109" s="1"/>
      <c r="AAD109" s="1"/>
      <c r="AAE109" s="1"/>
      <c r="AAF109" s="1"/>
      <c r="AAG109" s="1"/>
      <c r="AAH109" s="1"/>
      <c r="AAI109" s="1"/>
      <c r="AAJ109" s="1"/>
      <c r="AAK109" s="1"/>
      <c r="AAL109" s="1"/>
      <c r="AAM109" s="1"/>
      <c r="AAN109" s="1"/>
      <c r="AAO109" s="1"/>
      <c r="AAP109" s="1"/>
      <c r="AAQ109" s="1"/>
      <c r="AAR109" s="1"/>
      <c r="AAS109" s="1"/>
      <c r="AAT109" s="1"/>
      <c r="AAU109" s="1"/>
      <c r="AAV109" s="1"/>
      <c r="AAW109" s="1"/>
      <c r="AAX109" s="1"/>
      <c r="AAY109" s="1"/>
      <c r="AAZ109" s="1"/>
      <c r="ABA109" s="1"/>
      <c r="ABB109" s="1"/>
      <c r="ABC109" s="1"/>
      <c r="ABD109" s="1"/>
      <c r="ABE109" s="1"/>
      <c r="ABF109" s="1"/>
      <c r="ABG109" s="1"/>
      <c r="ABH109" s="1"/>
      <c r="ABI109" s="1"/>
      <c r="ABJ109" s="1"/>
      <c r="ABK109" s="1"/>
      <c r="ABL109" s="1"/>
      <c r="ABM109" s="1"/>
      <c r="ABN109" s="1"/>
      <c r="ABO109" s="1"/>
      <c r="ABP109" s="1"/>
      <c r="ABQ109" s="1"/>
      <c r="ABR109" s="1"/>
      <c r="ABS109" s="1"/>
      <c r="ABT109" s="1"/>
      <c r="ABU109" s="1"/>
      <c r="ABV109" s="1"/>
      <c r="ABW109" s="1"/>
      <c r="ABX109" s="1"/>
      <c r="ABY109" s="1"/>
      <c r="ABZ109" s="1"/>
      <c r="ACA109" s="1"/>
      <c r="ACB109" s="1"/>
      <c r="ACC109" s="1"/>
      <c r="ACD109" s="1"/>
      <c r="ACE109" s="1"/>
      <c r="ACF109" s="1"/>
      <c r="ACG109" s="1"/>
      <c r="ACH109" s="1"/>
      <c r="ACI109" s="1"/>
      <c r="ACJ109" s="1"/>
      <c r="ACK109" s="1"/>
      <c r="ACL109" s="1"/>
      <c r="ACM109" s="1"/>
      <c r="ACN109" s="1"/>
      <c r="ACO109" s="1"/>
      <c r="ACP109" s="1"/>
      <c r="ACQ109" s="1"/>
      <c r="ACR109" s="1"/>
      <c r="ACS109" s="1"/>
      <c r="ACT109" s="1"/>
      <c r="ACU109" s="1"/>
      <c r="ACV109" s="1"/>
      <c r="ACW109" s="1"/>
      <c r="ACX109" s="1"/>
      <c r="ACY109" s="1"/>
      <c r="ACZ109" s="1"/>
      <c r="ADA109" s="1"/>
      <c r="ADB109" s="1"/>
      <c r="ADC109" s="1"/>
      <c r="ADD109" s="1"/>
      <c r="ADE109" s="1"/>
      <c r="ADF109" s="1"/>
      <c r="ADG109" s="1"/>
      <c r="ADH109" s="1"/>
      <c r="ADI109" s="1"/>
      <c r="ADJ109" s="1"/>
      <c r="ADK109" s="1"/>
      <c r="ADL109" s="1"/>
      <c r="ADM109" s="1"/>
      <c r="ADN109" s="1"/>
      <c r="ADO109" s="1"/>
      <c r="ADP109" s="1"/>
      <c r="ADQ109" s="1"/>
      <c r="ADR109" s="1"/>
      <c r="ADS109" s="1"/>
      <c r="ADT109" s="1"/>
      <c r="ADU109" s="1"/>
      <c r="ADV109" s="1"/>
      <c r="ADW109" s="1"/>
      <c r="ADX109" s="1"/>
      <c r="ADY109" s="1"/>
      <c r="ADZ109" s="1"/>
      <c r="AEA109" s="1"/>
      <c r="AEB109" s="1"/>
      <c r="AEC109" s="1"/>
      <c r="AED109" s="1"/>
      <c r="AEE109" s="1"/>
      <c r="AEF109" s="1"/>
      <c r="AEG109" s="1"/>
      <c r="AEH109" s="1"/>
      <c r="AEI109" s="1"/>
      <c r="AEJ109" s="1"/>
      <c r="AEK109" s="1"/>
      <c r="AEL109" s="1"/>
      <c r="AEM109" s="1"/>
      <c r="AEN109" s="1"/>
      <c r="AEO109" s="1"/>
      <c r="AEP109" s="1"/>
      <c r="AEQ109" s="1"/>
      <c r="AER109" s="1"/>
      <c r="AES109" s="1"/>
      <c r="AET109" s="1"/>
      <c r="AEU109" s="1"/>
      <c r="AEV109" s="1"/>
      <c r="AEW109" s="1"/>
      <c r="AEX109" s="1"/>
      <c r="AEY109" s="1"/>
      <c r="AEZ109" s="1"/>
      <c r="AFA109" s="1"/>
      <c r="AFB109" s="1"/>
      <c r="AFC109" s="1"/>
      <c r="AFD109" s="1"/>
      <c r="AFE109" s="1"/>
      <c r="AFF109" s="1"/>
      <c r="AFG109" s="1"/>
      <c r="AFH109" s="1"/>
      <c r="AFI109" s="1"/>
      <c r="AFJ109" s="1"/>
      <c r="AFK109" s="1"/>
      <c r="AFL109" s="1"/>
      <c r="AFM109" s="1"/>
      <c r="AFN109" s="1"/>
      <c r="AFO109" s="1"/>
      <c r="AFP109" s="1"/>
      <c r="AFQ109" s="1"/>
      <c r="AFR109" s="1"/>
      <c r="AFS109" s="1"/>
      <c r="AFT109" s="1"/>
      <c r="AFU109" s="1"/>
      <c r="AFV109" s="1"/>
      <c r="AFW109" s="1"/>
      <c r="AFX109" s="1"/>
      <c r="AFY109" s="1"/>
      <c r="AFZ109" s="1"/>
      <c r="AGA109" s="1"/>
      <c r="AGB109" s="1"/>
      <c r="AGC109" s="1"/>
      <c r="AGD109" s="1"/>
      <c r="AGE109" s="1"/>
      <c r="AGF109" s="1"/>
      <c r="AGG109" s="1"/>
      <c r="AGH109" s="1"/>
      <c r="AGI109" s="1"/>
      <c r="AGJ109" s="1"/>
      <c r="AGK109" s="1"/>
      <c r="AGL109" s="1"/>
      <c r="AGM109" s="1"/>
      <c r="AGN109" s="1"/>
      <c r="AGO109" s="1"/>
      <c r="AGP109" s="1"/>
      <c r="AGQ109" s="1"/>
      <c r="AGR109" s="1"/>
      <c r="AGS109" s="1"/>
      <c r="AGT109" s="1"/>
      <c r="AGU109" s="1"/>
      <c r="AGV109" s="1"/>
      <c r="AGW109" s="1"/>
      <c r="AGX109" s="1"/>
      <c r="AGY109" s="1"/>
      <c r="AGZ109" s="1"/>
      <c r="AHA109" s="1"/>
      <c r="AHB109" s="1"/>
      <c r="AHC109" s="1"/>
      <c r="AHD109" s="1"/>
      <c r="AHE109" s="1"/>
      <c r="AHF109" s="1"/>
      <c r="AHG109" s="1"/>
      <c r="AHH109" s="1"/>
      <c r="AHI109" s="1"/>
      <c r="AHJ109" s="1"/>
      <c r="AHK109" s="1"/>
      <c r="AHL109" s="1"/>
      <c r="AHM109" s="1"/>
      <c r="AHN109" s="1"/>
      <c r="AHO109" s="1"/>
      <c r="AHP109" s="1"/>
      <c r="AHQ109" s="1"/>
      <c r="AHR109" s="1"/>
      <c r="AHS109" s="1"/>
      <c r="AHT109" s="1"/>
      <c r="AHU109" s="1"/>
      <c r="AHV109" s="1"/>
      <c r="AHW109" s="1"/>
      <c r="AHX109" s="1"/>
      <c r="AHY109" s="1"/>
      <c r="AHZ109" s="1"/>
      <c r="AIA109" s="1"/>
      <c r="AIB109" s="1"/>
      <c r="AIC109" s="1"/>
      <c r="AID109" s="1"/>
      <c r="AIE109" s="1"/>
      <c r="AIF109" s="1"/>
      <c r="AIG109" s="1"/>
      <c r="AIH109" s="1"/>
      <c r="AII109" s="1"/>
      <c r="AIJ109" s="1"/>
      <c r="AIK109" s="1"/>
      <c r="AIL109" s="1"/>
      <c r="AIM109" s="1"/>
      <c r="AIN109" s="1"/>
      <c r="AIO109" s="1"/>
      <c r="AIP109" s="1"/>
      <c r="AIQ109" s="1"/>
      <c r="AIR109" s="1"/>
      <c r="AIS109" s="1"/>
      <c r="AIT109" s="1"/>
      <c r="AIU109" s="1"/>
      <c r="AIV109" s="1"/>
      <c r="AIW109" s="1"/>
      <c r="AIX109" s="1"/>
      <c r="AIY109" s="1"/>
      <c r="AIZ109" s="1"/>
      <c r="AJA109" s="1"/>
      <c r="AJB109" s="1"/>
      <c r="AJC109" s="1"/>
      <c r="AJD109" s="1"/>
      <c r="AJE109" s="1"/>
      <c r="AJF109" s="1"/>
      <c r="AJG109" s="1"/>
      <c r="AJH109" s="1"/>
      <c r="AJI109" s="1"/>
      <c r="AJJ109" s="1"/>
      <c r="AJK109" s="1"/>
      <c r="AJL109" s="1"/>
      <c r="AJM109" s="1"/>
      <c r="AJN109" s="1"/>
      <c r="AJO109" s="1"/>
      <c r="AJP109" s="1"/>
      <c r="AJQ109" s="1"/>
      <c r="AJR109" s="1"/>
      <c r="AJS109" s="1"/>
      <c r="AJT109" s="1"/>
      <c r="AJU109" s="1"/>
      <c r="AJV109" s="1"/>
      <c r="AJW109" s="1"/>
      <c r="AJX109" s="1"/>
      <c r="AJY109" s="1"/>
      <c r="AJZ109" s="1"/>
      <c r="AKA109" s="1"/>
      <c r="AKB109" s="1"/>
      <c r="AKC109" s="1"/>
      <c r="AKD109" s="1"/>
      <c r="AKE109" s="1"/>
      <c r="AKF109" s="1"/>
      <c r="AKG109" s="1"/>
      <c r="AKH109" s="1"/>
      <c r="AKI109" s="1"/>
      <c r="AKJ109" s="1"/>
      <c r="AKK109" s="1"/>
      <c r="AKL109" s="1"/>
      <c r="AKM109" s="1"/>
      <c r="AKN109" s="1"/>
      <c r="AKO109" s="1"/>
      <c r="AKP109" s="1"/>
      <c r="AKQ109" s="1"/>
      <c r="AKR109" s="1"/>
      <c r="AKS109" s="1"/>
      <c r="AKT109" s="1"/>
      <c r="AKU109" s="1"/>
      <c r="AKV109" s="1"/>
      <c r="AKW109" s="1"/>
      <c r="AKX109" s="1"/>
      <c r="AKY109" s="1"/>
      <c r="AKZ109" s="1"/>
      <c r="ALA109" s="1"/>
      <c r="ALB109" s="1"/>
      <c r="ALC109" s="1"/>
      <c r="ALD109" s="1"/>
      <c r="ALE109" s="1"/>
      <c r="ALF109" s="1"/>
      <c r="ALG109" s="1"/>
      <c r="ALH109" s="1"/>
      <c r="ALI109" s="1"/>
      <c r="ALJ109" s="1"/>
      <c r="ALK109" s="1"/>
      <c r="ALL109" s="1"/>
      <c r="ALM109" s="1"/>
      <c r="ALN109" s="1"/>
      <c r="ALO109" s="1"/>
      <c r="ALP109" s="1"/>
      <c r="ALQ109" s="1"/>
      <c r="ALR109" s="1"/>
      <c r="ALS109" s="1"/>
      <c r="ALT109" s="1"/>
      <c r="ALU109" s="1"/>
      <c r="ALV109" s="1"/>
      <c r="ALW109" s="1"/>
      <c r="ALX109" s="1"/>
      <c r="ALY109" s="1"/>
      <c r="ALZ109" s="1"/>
      <c r="AMA109" s="1"/>
      <c r="AMB109" s="1"/>
      <c r="AMC109" s="1"/>
      <c r="AMD109" s="1"/>
      <c r="AME109" s="1"/>
      <c r="AMF109" s="1"/>
      <c r="AMG109" s="1"/>
      <c r="AMH109" s="1"/>
      <c r="AMI109" s="1"/>
      <c r="AMJ109" s="1"/>
    </row>
    <row r="110" spans="1:1024" s="91" customFormat="1" ht="12.75" hidden="1">
      <c r="A110" s="34" t="s">
        <v>124</v>
      </c>
      <c r="B110" s="80"/>
      <c r="C110" s="80"/>
      <c r="D110" s="80"/>
      <c r="E110" s="29"/>
      <c r="F110" s="80">
        <f t="shared" si="9"/>
        <v>0</v>
      </c>
      <c r="G110" s="29"/>
      <c r="H110" s="80"/>
      <c r="I110" s="80">
        <f t="shared" si="10"/>
        <v>0</v>
      </c>
      <c r="J110" s="29"/>
      <c r="K110" s="29"/>
      <c r="L110" s="2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"/>
      <c r="LF110" s="1"/>
      <c r="LG110" s="1"/>
      <c r="LH110" s="1"/>
      <c r="LI110" s="1"/>
      <c r="LJ110" s="1"/>
      <c r="LK110" s="1"/>
      <c r="LL110" s="1"/>
      <c r="LM110" s="1"/>
      <c r="LN110" s="1"/>
      <c r="LO110" s="1"/>
      <c r="LP110" s="1"/>
      <c r="LQ110" s="1"/>
      <c r="LR110" s="1"/>
      <c r="LS110" s="1"/>
      <c r="LT110" s="1"/>
      <c r="LU110" s="1"/>
      <c r="LV110" s="1"/>
      <c r="LW110" s="1"/>
      <c r="LX110" s="1"/>
      <c r="LY110" s="1"/>
      <c r="LZ110" s="1"/>
      <c r="MA110" s="1"/>
      <c r="MB110" s="1"/>
      <c r="MC110" s="1"/>
      <c r="MD110" s="1"/>
      <c r="ME110" s="1"/>
      <c r="MF110" s="1"/>
      <c r="MG110" s="1"/>
      <c r="MH110" s="1"/>
      <c r="MI110" s="1"/>
      <c r="MJ110" s="1"/>
      <c r="MK110" s="1"/>
      <c r="ML110" s="1"/>
      <c r="MM110" s="1"/>
      <c r="MN110" s="1"/>
      <c r="MO110" s="1"/>
      <c r="MP110" s="1"/>
      <c r="MQ110" s="1"/>
      <c r="MR110" s="1"/>
      <c r="MS110" s="1"/>
      <c r="MT110" s="1"/>
      <c r="MU110" s="1"/>
      <c r="MV110" s="1"/>
      <c r="MW110" s="1"/>
      <c r="MX110" s="1"/>
      <c r="MY110" s="1"/>
      <c r="MZ110" s="1"/>
      <c r="NA110" s="1"/>
      <c r="NB110" s="1"/>
      <c r="NC110" s="1"/>
      <c r="ND110" s="1"/>
      <c r="NE110" s="1"/>
      <c r="NF110" s="1"/>
      <c r="NG110" s="1"/>
      <c r="NH110" s="1"/>
      <c r="NI110" s="1"/>
      <c r="NJ110" s="1"/>
      <c r="NK110" s="1"/>
      <c r="NL110" s="1"/>
      <c r="NM110" s="1"/>
      <c r="NN110" s="1"/>
      <c r="NO110" s="1"/>
      <c r="NP110" s="1"/>
      <c r="NQ110" s="1"/>
      <c r="NR110" s="1"/>
      <c r="NS110" s="1"/>
      <c r="NT110" s="1"/>
      <c r="NU110" s="1"/>
      <c r="NV110" s="1"/>
      <c r="NW110" s="1"/>
      <c r="NX110" s="1"/>
      <c r="NY110" s="1"/>
      <c r="NZ110" s="1"/>
      <c r="OA110" s="1"/>
      <c r="OB110" s="1"/>
      <c r="OC110" s="1"/>
      <c r="OD110" s="1"/>
      <c r="OE110" s="1"/>
      <c r="OF110" s="1"/>
      <c r="OG110" s="1"/>
      <c r="OH110" s="1"/>
      <c r="OI110" s="1"/>
      <c r="OJ110" s="1"/>
      <c r="OK110" s="1"/>
      <c r="OL110" s="1"/>
      <c r="OM110" s="1"/>
      <c r="ON110" s="1"/>
      <c r="OO110" s="1"/>
      <c r="OP110" s="1"/>
      <c r="OQ110" s="1"/>
      <c r="OR110" s="1"/>
      <c r="OS110" s="1"/>
      <c r="OT110" s="1"/>
      <c r="OU110" s="1"/>
      <c r="OV110" s="1"/>
      <c r="OW110" s="1"/>
      <c r="OX110" s="1"/>
      <c r="OY110" s="1"/>
      <c r="OZ110" s="1"/>
      <c r="PA110" s="1"/>
      <c r="PB110" s="1"/>
      <c r="PC110" s="1"/>
      <c r="PD110" s="1"/>
      <c r="PE110" s="1"/>
      <c r="PF110" s="1"/>
      <c r="PG110" s="1"/>
      <c r="PH110" s="1"/>
      <c r="PI110" s="1"/>
      <c r="PJ110" s="1"/>
      <c r="PK110" s="1"/>
      <c r="PL110" s="1"/>
      <c r="PM110" s="1"/>
      <c r="PN110" s="1"/>
      <c r="PO110" s="1"/>
      <c r="PP110" s="1"/>
      <c r="PQ110" s="1"/>
      <c r="PR110" s="1"/>
      <c r="PS110" s="1"/>
      <c r="PT110" s="1"/>
      <c r="PU110" s="1"/>
      <c r="PV110" s="1"/>
      <c r="PW110" s="1"/>
      <c r="PX110" s="1"/>
      <c r="PY110" s="1"/>
      <c r="PZ110" s="1"/>
      <c r="QA110" s="1"/>
      <c r="QB110" s="1"/>
      <c r="QC110" s="1"/>
      <c r="QD110" s="1"/>
      <c r="QE110" s="1"/>
      <c r="QF110" s="1"/>
      <c r="QG110" s="1"/>
      <c r="QH110" s="1"/>
      <c r="QI110" s="1"/>
      <c r="QJ110" s="1"/>
      <c r="QK110" s="1"/>
      <c r="QL110" s="1"/>
      <c r="QM110" s="1"/>
      <c r="QN110" s="1"/>
      <c r="QO110" s="1"/>
      <c r="QP110" s="1"/>
      <c r="QQ110" s="1"/>
      <c r="QR110" s="1"/>
      <c r="QS110" s="1"/>
      <c r="QT110" s="1"/>
      <c r="QU110" s="1"/>
      <c r="QV110" s="1"/>
      <c r="QW110" s="1"/>
      <c r="QX110" s="1"/>
      <c r="QY110" s="1"/>
      <c r="QZ110" s="1"/>
      <c r="RA110" s="1"/>
      <c r="RB110" s="1"/>
      <c r="RC110" s="1"/>
      <c r="RD110" s="1"/>
      <c r="RE110" s="1"/>
      <c r="RF110" s="1"/>
      <c r="RG110" s="1"/>
      <c r="RH110" s="1"/>
      <c r="RI110" s="1"/>
      <c r="RJ110" s="1"/>
      <c r="RK110" s="1"/>
      <c r="RL110" s="1"/>
      <c r="RM110" s="1"/>
      <c r="RN110" s="1"/>
      <c r="RO110" s="1"/>
      <c r="RP110" s="1"/>
      <c r="RQ110" s="1"/>
      <c r="RR110" s="1"/>
      <c r="RS110" s="1"/>
      <c r="RT110" s="1"/>
      <c r="RU110" s="1"/>
      <c r="RV110" s="1"/>
      <c r="RW110" s="1"/>
      <c r="RX110" s="1"/>
      <c r="RY110" s="1"/>
      <c r="RZ110" s="1"/>
      <c r="SA110" s="1"/>
      <c r="SB110" s="1"/>
      <c r="SC110" s="1"/>
      <c r="SD110" s="1"/>
      <c r="SE110" s="1"/>
      <c r="SF110" s="1"/>
      <c r="SG110" s="1"/>
      <c r="SH110" s="1"/>
      <c r="SI110" s="1"/>
      <c r="SJ110" s="1"/>
      <c r="SK110" s="1"/>
      <c r="SL110" s="1"/>
      <c r="SM110" s="1"/>
      <c r="SN110" s="1"/>
      <c r="SO110" s="1"/>
      <c r="SP110" s="1"/>
      <c r="SQ110" s="1"/>
      <c r="SR110" s="1"/>
      <c r="SS110" s="1"/>
      <c r="ST110" s="1"/>
      <c r="SU110" s="1"/>
      <c r="SV110" s="1"/>
      <c r="SW110" s="1"/>
      <c r="SX110" s="1"/>
      <c r="SY110" s="1"/>
      <c r="SZ110" s="1"/>
      <c r="TA110" s="1"/>
      <c r="TB110" s="1"/>
      <c r="TC110" s="1"/>
      <c r="TD110" s="1"/>
      <c r="TE110" s="1"/>
      <c r="TF110" s="1"/>
      <c r="TG110" s="1"/>
      <c r="TH110" s="1"/>
      <c r="TI110" s="1"/>
      <c r="TJ110" s="1"/>
      <c r="TK110" s="1"/>
      <c r="TL110" s="1"/>
      <c r="TM110" s="1"/>
      <c r="TN110" s="1"/>
      <c r="TO110" s="1"/>
      <c r="TP110" s="1"/>
      <c r="TQ110" s="1"/>
      <c r="TR110" s="1"/>
      <c r="TS110" s="1"/>
      <c r="TT110" s="1"/>
      <c r="TU110" s="1"/>
      <c r="TV110" s="1"/>
      <c r="TW110" s="1"/>
      <c r="TX110" s="1"/>
      <c r="TY110" s="1"/>
      <c r="TZ110" s="1"/>
      <c r="UA110" s="1"/>
      <c r="UB110" s="1"/>
      <c r="UC110" s="1"/>
      <c r="UD110" s="1"/>
      <c r="UE110" s="1"/>
      <c r="UF110" s="1"/>
      <c r="UG110" s="1"/>
      <c r="UH110" s="1"/>
      <c r="UI110" s="1"/>
      <c r="UJ110" s="1"/>
      <c r="UK110" s="1"/>
      <c r="UL110" s="1"/>
      <c r="UM110" s="1"/>
      <c r="UN110" s="1"/>
      <c r="UO110" s="1"/>
      <c r="UP110" s="1"/>
      <c r="UQ110" s="1"/>
      <c r="UR110" s="1"/>
      <c r="US110" s="1"/>
      <c r="UT110" s="1"/>
      <c r="UU110" s="1"/>
      <c r="UV110" s="1"/>
      <c r="UW110" s="1"/>
      <c r="UX110" s="1"/>
      <c r="UY110" s="1"/>
      <c r="UZ110" s="1"/>
      <c r="VA110" s="1"/>
      <c r="VB110" s="1"/>
      <c r="VC110" s="1"/>
      <c r="VD110" s="1"/>
      <c r="VE110" s="1"/>
      <c r="VF110" s="1"/>
      <c r="VG110" s="1"/>
      <c r="VH110" s="1"/>
      <c r="VI110" s="1"/>
      <c r="VJ110" s="1"/>
      <c r="VK110" s="1"/>
      <c r="VL110" s="1"/>
      <c r="VM110" s="1"/>
      <c r="VN110" s="1"/>
      <c r="VO110" s="1"/>
      <c r="VP110" s="1"/>
      <c r="VQ110" s="1"/>
      <c r="VR110" s="1"/>
      <c r="VS110" s="1"/>
      <c r="VT110" s="1"/>
      <c r="VU110" s="1"/>
      <c r="VV110" s="1"/>
      <c r="VW110" s="1"/>
      <c r="VX110" s="1"/>
      <c r="VY110" s="1"/>
      <c r="VZ110" s="1"/>
      <c r="WA110" s="1"/>
      <c r="WB110" s="1"/>
      <c r="WC110" s="1"/>
      <c r="WD110" s="1"/>
      <c r="WE110" s="1"/>
      <c r="WF110" s="1"/>
      <c r="WG110" s="1"/>
      <c r="WH110" s="1"/>
      <c r="WI110" s="1"/>
      <c r="WJ110" s="1"/>
      <c r="WK110" s="1"/>
      <c r="WL110" s="1"/>
      <c r="WM110" s="1"/>
      <c r="WN110" s="1"/>
      <c r="WO110" s="1"/>
      <c r="WP110" s="1"/>
      <c r="WQ110" s="1"/>
      <c r="WR110" s="1"/>
      <c r="WS110" s="1"/>
      <c r="WT110" s="1"/>
      <c r="WU110" s="1"/>
      <c r="WV110" s="1"/>
      <c r="WW110" s="1"/>
      <c r="WX110" s="1"/>
      <c r="WY110" s="1"/>
      <c r="WZ110" s="1"/>
      <c r="XA110" s="1"/>
      <c r="XB110" s="1"/>
      <c r="XC110" s="1"/>
      <c r="XD110" s="1"/>
      <c r="XE110" s="1"/>
      <c r="XF110" s="1"/>
      <c r="XG110" s="1"/>
      <c r="XH110" s="1"/>
      <c r="XI110" s="1"/>
      <c r="XJ110" s="1"/>
      <c r="XK110" s="1"/>
      <c r="XL110" s="1"/>
      <c r="XM110" s="1"/>
      <c r="XN110" s="1"/>
      <c r="XO110" s="1"/>
      <c r="XP110" s="1"/>
      <c r="XQ110" s="1"/>
      <c r="XR110" s="1"/>
      <c r="XS110" s="1"/>
      <c r="XT110" s="1"/>
      <c r="XU110" s="1"/>
      <c r="XV110" s="1"/>
      <c r="XW110" s="1"/>
      <c r="XX110" s="1"/>
      <c r="XY110" s="1"/>
      <c r="XZ110" s="1"/>
      <c r="YA110" s="1"/>
      <c r="YB110" s="1"/>
      <c r="YC110" s="1"/>
      <c r="YD110" s="1"/>
      <c r="YE110" s="1"/>
      <c r="YF110" s="1"/>
      <c r="YG110" s="1"/>
      <c r="YH110" s="1"/>
      <c r="YI110" s="1"/>
      <c r="YJ110" s="1"/>
      <c r="YK110" s="1"/>
      <c r="YL110" s="1"/>
      <c r="YM110" s="1"/>
      <c r="YN110" s="1"/>
      <c r="YO110" s="1"/>
      <c r="YP110" s="1"/>
      <c r="YQ110" s="1"/>
      <c r="YR110" s="1"/>
      <c r="YS110" s="1"/>
      <c r="YT110" s="1"/>
      <c r="YU110" s="1"/>
      <c r="YV110" s="1"/>
      <c r="YW110" s="1"/>
      <c r="YX110" s="1"/>
      <c r="YY110" s="1"/>
      <c r="YZ110" s="1"/>
      <c r="ZA110" s="1"/>
      <c r="ZB110" s="1"/>
      <c r="ZC110" s="1"/>
      <c r="ZD110" s="1"/>
      <c r="ZE110" s="1"/>
      <c r="ZF110" s="1"/>
      <c r="ZG110" s="1"/>
      <c r="ZH110" s="1"/>
      <c r="ZI110" s="1"/>
      <c r="ZJ110" s="1"/>
      <c r="ZK110" s="1"/>
      <c r="ZL110" s="1"/>
      <c r="ZM110" s="1"/>
      <c r="ZN110" s="1"/>
      <c r="ZO110" s="1"/>
      <c r="ZP110" s="1"/>
      <c r="ZQ110" s="1"/>
      <c r="ZR110" s="1"/>
      <c r="ZS110" s="1"/>
      <c r="ZT110" s="1"/>
      <c r="ZU110" s="1"/>
      <c r="ZV110" s="1"/>
      <c r="ZW110" s="1"/>
      <c r="ZX110" s="1"/>
      <c r="ZY110" s="1"/>
      <c r="ZZ110" s="1"/>
      <c r="AAA110" s="1"/>
      <c r="AAB110" s="1"/>
      <c r="AAC110" s="1"/>
      <c r="AAD110" s="1"/>
      <c r="AAE110" s="1"/>
      <c r="AAF110" s="1"/>
      <c r="AAG110" s="1"/>
      <c r="AAH110" s="1"/>
      <c r="AAI110" s="1"/>
      <c r="AAJ110" s="1"/>
      <c r="AAK110" s="1"/>
      <c r="AAL110" s="1"/>
      <c r="AAM110" s="1"/>
      <c r="AAN110" s="1"/>
      <c r="AAO110" s="1"/>
      <c r="AAP110" s="1"/>
      <c r="AAQ110" s="1"/>
      <c r="AAR110" s="1"/>
      <c r="AAS110" s="1"/>
      <c r="AAT110" s="1"/>
      <c r="AAU110" s="1"/>
      <c r="AAV110" s="1"/>
      <c r="AAW110" s="1"/>
      <c r="AAX110" s="1"/>
      <c r="AAY110" s="1"/>
      <c r="AAZ110" s="1"/>
      <c r="ABA110" s="1"/>
      <c r="ABB110" s="1"/>
      <c r="ABC110" s="1"/>
      <c r="ABD110" s="1"/>
      <c r="ABE110" s="1"/>
      <c r="ABF110" s="1"/>
      <c r="ABG110" s="1"/>
      <c r="ABH110" s="1"/>
      <c r="ABI110" s="1"/>
      <c r="ABJ110" s="1"/>
      <c r="ABK110" s="1"/>
      <c r="ABL110" s="1"/>
      <c r="ABM110" s="1"/>
      <c r="ABN110" s="1"/>
      <c r="ABO110" s="1"/>
      <c r="ABP110" s="1"/>
      <c r="ABQ110" s="1"/>
      <c r="ABR110" s="1"/>
      <c r="ABS110" s="1"/>
      <c r="ABT110" s="1"/>
      <c r="ABU110" s="1"/>
      <c r="ABV110" s="1"/>
      <c r="ABW110" s="1"/>
      <c r="ABX110" s="1"/>
      <c r="ABY110" s="1"/>
      <c r="ABZ110" s="1"/>
      <c r="ACA110" s="1"/>
      <c r="ACB110" s="1"/>
      <c r="ACC110" s="1"/>
      <c r="ACD110" s="1"/>
      <c r="ACE110" s="1"/>
      <c r="ACF110" s="1"/>
      <c r="ACG110" s="1"/>
      <c r="ACH110" s="1"/>
      <c r="ACI110" s="1"/>
      <c r="ACJ110" s="1"/>
      <c r="ACK110" s="1"/>
      <c r="ACL110" s="1"/>
      <c r="ACM110" s="1"/>
      <c r="ACN110" s="1"/>
      <c r="ACO110" s="1"/>
      <c r="ACP110" s="1"/>
      <c r="ACQ110" s="1"/>
      <c r="ACR110" s="1"/>
      <c r="ACS110" s="1"/>
      <c r="ACT110" s="1"/>
      <c r="ACU110" s="1"/>
      <c r="ACV110" s="1"/>
      <c r="ACW110" s="1"/>
      <c r="ACX110" s="1"/>
      <c r="ACY110" s="1"/>
      <c r="ACZ110" s="1"/>
      <c r="ADA110" s="1"/>
      <c r="ADB110" s="1"/>
      <c r="ADC110" s="1"/>
      <c r="ADD110" s="1"/>
      <c r="ADE110" s="1"/>
      <c r="ADF110" s="1"/>
      <c r="ADG110" s="1"/>
      <c r="ADH110" s="1"/>
      <c r="ADI110" s="1"/>
      <c r="ADJ110" s="1"/>
      <c r="ADK110" s="1"/>
      <c r="ADL110" s="1"/>
      <c r="ADM110" s="1"/>
      <c r="ADN110" s="1"/>
      <c r="ADO110" s="1"/>
      <c r="ADP110" s="1"/>
      <c r="ADQ110" s="1"/>
      <c r="ADR110" s="1"/>
      <c r="ADS110" s="1"/>
      <c r="ADT110" s="1"/>
      <c r="ADU110" s="1"/>
      <c r="ADV110" s="1"/>
      <c r="ADW110" s="1"/>
      <c r="ADX110" s="1"/>
      <c r="ADY110" s="1"/>
      <c r="ADZ110" s="1"/>
      <c r="AEA110" s="1"/>
      <c r="AEB110" s="1"/>
      <c r="AEC110" s="1"/>
      <c r="AED110" s="1"/>
      <c r="AEE110" s="1"/>
      <c r="AEF110" s="1"/>
      <c r="AEG110" s="1"/>
      <c r="AEH110" s="1"/>
      <c r="AEI110" s="1"/>
      <c r="AEJ110" s="1"/>
      <c r="AEK110" s="1"/>
      <c r="AEL110" s="1"/>
      <c r="AEM110" s="1"/>
      <c r="AEN110" s="1"/>
      <c r="AEO110" s="1"/>
      <c r="AEP110" s="1"/>
      <c r="AEQ110" s="1"/>
      <c r="AER110" s="1"/>
      <c r="AES110" s="1"/>
      <c r="AET110" s="1"/>
      <c r="AEU110" s="1"/>
      <c r="AEV110" s="1"/>
      <c r="AEW110" s="1"/>
      <c r="AEX110" s="1"/>
      <c r="AEY110" s="1"/>
      <c r="AEZ110" s="1"/>
      <c r="AFA110" s="1"/>
      <c r="AFB110" s="1"/>
      <c r="AFC110" s="1"/>
      <c r="AFD110" s="1"/>
      <c r="AFE110" s="1"/>
      <c r="AFF110" s="1"/>
      <c r="AFG110" s="1"/>
      <c r="AFH110" s="1"/>
      <c r="AFI110" s="1"/>
      <c r="AFJ110" s="1"/>
      <c r="AFK110" s="1"/>
      <c r="AFL110" s="1"/>
      <c r="AFM110" s="1"/>
      <c r="AFN110" s="1"/>
      <c r="AFO110" s="1"/>
      <c r="AFP110" s="1"/>
      <c r="AFQ110" s="1"/>
      <c r="AFR110" s="1"/>
      <c r="AFS110" s="1"/>
      <c r="AFT110" s="1"/>
      <c r="AFU110" s="1"/>
      <c r="AFV110" s="1"/>
      <c r="AFW110" s="1"/>
      <c r="AFX110" s="1"/>
      <c r="AFY110" s="1"/>
      <c r="AFZ110" s="1"/>
      <c r="AGA110" s="1"/>
      <c r="AGB110" s="1"/>
      <c r="AGC110" s="1"/>
      <c r="AGD110" s="1"/>
      <c r="AGE110" s="1"/>
      <c r="AGF110" s="1"/>
      <c r="AGG110" s="1"/>
      <c r="AGH110" s="1"/>
      <c r="AGI110" s="1"/>
      <c r="AGJ110" s="1"/>
      <c r="AGK110" s="1"/>
      <c r="AGL110" s="1"/>
      <c r="AGM110" s="1"/>
      <c r="AGN110" s="1"/>
      <c r="AGO110" s="1"/>
      <c r="AGP110" s="1"/>
      <c r="AGQ110" s="1"/>
      <c r="AGR110" s="1"/>
      <c r="AGS110" s="1"/>
      <c r="AGT110" s="1"/>
      <c r="AGU110" s="1"/>
      <c r="AGV110" s="1"/>
      <c r="AGW110" s="1"/>
      <c r="AGX110" s="1"/>
      <c r="AGY110" s="1"/>
      <c r="AGZ110" s="1"/>
      <c r="AHA110" s="1"/>
      <c r="AHB110" s="1"/>
      <c r="AHC110" s="1"/>
      <c r="AHD110" s="1"/>
      <c r="AHE110" s="1"/>
      <c r="AHF110" s="1"/>
      <c r="AHG110" s="1"/>
      <c r="AHH110" s="1"/>
      <c r="AHI110" s="1"/>
      <c r="AHJ110" s="1"/>
      <c r="AHK110" s="1"/>
      <c r="AHL110" s="1"/>
      <c r="AHM110" s="1"/>
      <c r="AHN110" s="1"/>
      <c r="AHO110" s="1"/>
      <c r="AHP110" s="1"/>
      <c r="AHQ110" s="1"/>
      <c r="AHR110" s="1"/>
      <c r="AHS110" s="1"/>
      <c r="AHT110" s="1"/>
      <c r="AHU110" s="1"/>
      <c r="AHV110" s="1"/>
      <c r="AHW110" s="1"/>
      <c r="AHX110" s="1"/>
      <c r="AHY110" s="1"/>
      <c r="AHZ110" s="1"/>
      <c r="AIA110" s="1"/>
      <c r="AIB110" s="1"/>
      <c r="AIC110" s="1"/>
      <c r="AID110" s="1"/>
      <c r="AIE110" s="1"/>
      <c r="AIF110" s="1"/>
      <c r="AIG110" s="1"/>
      <c r="AIH110" s="1"/>
      <c r="AII110" s="1"/>
      <c r="AIJ110" s="1"/>
      <c r="AIK110" s="1"/>
      <c r="AIL110" s="1"/>
      <c r="AIM110" s="1"/>
      <c r="AIN110" s="1"/>
      <c r="AIO110" s="1"/>
      <c r="AIP110" s="1"/>
      <c r="AIQ110" s="1"/>
      <c r="AIR110" s="1"/>
      <c r="AIS110" s="1"/>
      <c r="AIT110" s="1"/>
      <c r="AIU110" s="1"/>
      <c r="AIV110" s="1"/>
      <c r="AIW110" s="1"/>
      <c r="AIX110" s="1"/>
      <c r="AIY110" s="1"/>
      <c r="AIZ110" s="1"/>
      <c r="AJA110" s="1"/>
      <c r="AJB110" s="1"/>
      <c r="AJC110" s="1"/>
      <c r="AJD110" s="1"/>
      <c r="AJE110" s="1"/>
      <c r="AJF110" s="1"/>
      <c r="AJG110" s="1"/>
      <c r="AJH110" s="1"/>
      <c r="AJI110" s="1"/>
      <c r="AJJ110" s="1"/>
      <c r="AJK110" s="1"/>
      <c r="AJL110" s="1"/>
      <c r="AJM110" s="1"/>
      <c r="AJN110" s="1"/>
      <c r="AJO110" s="1"/>
      <c r="AJP110" s="1"/>
      <c r="AJQ110" s="1"/>
      <c r="AJR110" s="1"/>
      <c r="AJS110" s="1"/>
      <c r="AJT110" s="1"/>
      <c r="AJU110" s="1"/>
      <c r="AJV110" s="1"/>
      <c r="AJW110" s="1"/>
      <c r="AJX110" s="1"/>
      <c r="AJY110" s="1"/>
      <c r="AJZ110" s="1"/>
      <c r="AKA110" s="1"/>
      <c r="AKB110" s="1"/>
      <c r="AKC110" s="1"/>
      <c r="AKD110" s="1"/>
      <c r="AKE110" s="1"/>
      <c r="AKF110" s="1"/>
      <c r="AKG110" s="1"/>
      <c r="AKH110" s="1"/>
      <c r="AKI110" s="1"/>
      <c r="AKJ110" s="1"/>
      <c r="AKK110" s="1"/>
      <c r="AKL110" s="1"/>
      <c r="AKM110" s="1"/>
      <c r="AKN110" s="1"/>
      <c r="AKO110" s="1"/>
      <c r="AKP110" s="1"/>
      <c r="AKQ110" s="1"/>
      <c r="AKR110" s="1"/>
      <c r="AKS110" s="1"/>
      <c r="AKT110" s="1"/>
      <c r="AKU110" s="1"/>
      <c r="AKV110" s="1"/>
      <c r="AKW110" s="1"/>
      <c r="AKX110" s="1"/>
      <c r="AKY110" s="1"/>
      <c r="AKZ110" s="1"/>
      <c r="ALA110" s="1"/>
      <c r="ALB110" s="1"/>
      <c r="ALC110" s="1"/>
      <c r="ALD110" s="1"/>
      <c r="ALE110" s="1"/>
      <c r="ALF110" s="1"/>
      <c r="ALG110" s="1"/>
      <c r="ALH110" s="1"/>
      <c r="ALI110" s="1"/>
      <c r="ALJ110" s="1"/>
      <c r="ALK110" s="1"/>
      <c r="ALL110" s="1"/>
      <c r="ALM110" s="1"/>
      <c r="ALN110" s="1"/>
      <c r="ALO110" s="1"/>
      <c r="ALP110" s="1"/>
      <c r="ALQ110" s="1"/>
      <c r="ALR110" s="1"/>
      <c r="ALS110" s="1"/>
      <c r="ALT110" s="1"/>
      <c r="ALU110" s="1"/>
      <c r="ALV110" s="1"/>
      <c r="ALW110" s="1"/>
      <c r="ALX110" s="1"/>
      <c r="ALY110" s="1"/>
      <c r="ALZ110" s="1"/>
      <c r="AMA110" s="1"/>
      <c r="AMB110" s="1"/>
      <c r="AMC110" s="1"/>
      <c r="AMD110" s="1"/>
      <c r="AME110" s="1"/>
      <c r="AMF110" s="1"/>
      <c r="AMG110" s="1"/>
      <c r="AMH110" s="1"/>
      <c r="AMI110" s="1"/>
      <c r="AMJ110" s="1"/>
    </row>
    <row r="111" spans="1:1024" s="91" customFormat="1" ht="12.75">
      <c r="A111" s="34" t="s">
        <v>125</v>
      </c>
      <c r="B111" s="80">
        <f>B200</f>
        <v>0</v>
      </c>
      <c r="C111" s="80">
        <f>C200</f>
        <v>0</v>
      </c>
      <c r="D111" s="82">
        <f>D200</f>
        <v>0</v>
      </c>
      <c r="E111" s="29">
        <f>E200</f>
        <v>0</v>
      </c>
      <c r="F111" s="80">
        <f t="shared" si="9"/>
        <v>0</v>
      </c>
      <c r="G111" s="29">
        <f>G200</f>
        <v>0</v>
      </c>
      <c r="H111" s="82">
        <f>H200</f>
        <v>0</v>
      </c>
      <c r="I111" s="80">
        <f t="shared" si="10"/>
        <v>0</v>
      </c>
      <c r="J111" s="29">
        <f>J200</f>
        <v>0</v>
      </c>
      <c r="K111" s="36"/>
      <c r="L111" s="24">
        <f>E111-H111</f>
        <v>0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  <c r="OZ111" s="1"/>
      <c r="PA111" s="1"/>
      <c r="PB111" s="1"/>
      <c r="PC111" s="1"/>
      <c r="PD111" s="1"/>
      <c r="PE111" s="1"/>
      <c r="PF111" s="1"/>
      <c r="PG111" s="1"/>
      <c r="PH111" s="1"/>
      <c r="PI111" s="1"/>
      <c r="PJ111" s="1"/>
      <c r="PK111" s="1"/>
      <c r="PL111" s="1"/>
      <c r="PM111" s="1"/>
      <c r="PN111" s="1"/>
      <c r="PO111" s="1"/>
      <c r="PP111" s="1"/>
      <c r="PQ111" s="1"/>
      <c r="PR111" s="1"/>
      <c r="PS111" s="1"/>
      <c r="PT111" s="1"/>
      <c r="PU111" s="1"/>
      <c r="PV111" s="1"/>
      <c r="PW111" s="1"/>
      <c r="PX111" s="1"/>
      <c r="PY111" s="1"/>
      <c r="PZ111" s="1"/>
      <c r="QA111" s="1"/>
      <c r="QB111" s="1"/>
      <c r="QC111" s="1"/>
      <c r="QD111" s="1"/>
      <c r="QE111" s="1"/>
      <c r="QF111" s="1"/>
      <c r="QG111" s="1"/>
      <c r="QH111" s="1"/>
      <c r="QI111" s="1"/>
      <c r="QJ111" s="1"/>
      <c r="QK111" s="1"/>
      <c r="QL111" s="1"/>
      <c r="QM111" s="1"/>
      <c r="QN111" s="1"/>
      <c r="QO111" s="1"/>
      <c r="QP111" s="1"/>
      <c r="QQ111" s="1"/>
      <c r="QR111" s="1"/>
      <c r="QS111" s="1"/>
      <c r="QT111" s="1"/>
      <c r="QU111" s="1"/>
      <c r="QV111" s="1"/>
      <c r="QW111" s="1"/>
      <c r="QX111" s="1"/>
      <c r="QY111" s="1"/>
      <c r="QZ111" s="1"/>
      <c r="RA111" s="1"/>
      <c r="RB111" s="1"/>
      <c r="RC111" s="1"/>
      <c r="RD111" s="1"/>
      <c r="RE111" s="1"/>
      <c r="RF111" s="1"/>
      <c r="RG111" s="1"/>
      <c r="RH111" s="1"/>
      <c r="RI111" s="1"/>
      <c r="RJ111" s="1"/>
      <c r="RK111" s="1"/>
      <c r="RL111" s="1"/>
      <c r="RM111" s="1"/>
      <c r="RN111" s="1"/>
      <c r="RO111" s="1"/>
      <c r="RP111" s="1"/>
      <c r="RQ111" s="1"/>
      <c r="RR111" s="1"/>
      <c r="RS111" s="1"/>
      <c r="RT111" s="1"/>
      <c r="RU111" s="1"/>
      <c r="RV111" s="1"/>
      <c r="RW111" s="1"/>
      <c r="RX111" s="1"/>
      <c r="RY111" s="1"/>
      <c r="RZ111" s="1"/>
      <c r="SA111" s="1"/>
      <c r="SB111" s="1"/>
      <c r="SC111" s="1"/>
      <c r="SD111" s="1"/>
      <c r="SE111" s="1"/>
      <c r="SF111" s="1"/>
      <c r="SG111" s="1"/>
      <c r="SH111" s="1"/>
      <c r="SI111" s="1"/>
      <c r="SJ111" s="1"/>
      <c r="SK111" s="1"/>
      <c r="SL111" s="1"/>
      <c r="SM111" s="1"/>
      <c r="SN111" s="1"/>
      <c r="SO111" s="1"/>
      <c r="SP111" s="1"/>
      <c r="SQ111" s="1"/>
      <c r="SR111" s="1"/>
      <c r="SS111" s="1"/>
      <c r="ST111" s="1"/>
      <c r="SU111" s="1"/>
      <c r="SV111" s="1"/>
      <c r="SW111" s="1"/>
      <c r="SX111" s="1"/>
      <c r="SY111" s="1"/>
      <c r="SZ111" s="1"/>
      <c r="TA111" s="1"/>
      <c r="TB111" s="1"/>
      <c r="TC111" s="1"/>
      <c r="TD111" s="1"/>
      <c r="TE111" s="1"/>
      <c r="TF111" s="1"/>
      <c r="TG111" s="1"/>
      <c r="TH111" s="1"/>
      <c r="TI111" s="1"/>
      <c r="TJ111" s="1"/>
      <c r="TK111" s="1"/>
      <c r="TL111" s="1"/>
      <c r="TM111" s="1"/>
      <c r="TN111" s="1"/>
      <c r="TO111" s="1"/>
      <c r="TP111" s="1"/>
      <c r="TQ111" s="1"/>
      <c r="TR111" s="1"/>
      <c r="TS111" s="1"/>
      <c r="TT111" s="1"/>
      <c r="TU111" s="1"/>
      <c r="TV111" s="1"/>
      <c r="TW111" s="1"/>
      <c r="TX111" s="1"/>
      <c r="TY111" s="1"/>
      <c r="TZ111" s="1"/>
      <c r="UA111" s="1"/>
      <c r="UB111" s="1"/>
      <c r="UC111" s="1"/>
      <c r="UD111" s="1"/>
      <c r="UE111" s="1"/>
      <c r="UF111" s="1"/>
      <c r="UG111" s="1"/>
      <c r="UH111" s="1"/>
      <c r="UI111" s="1"/>
      <c r="UJ111" s="1"/>
      <c r="UK111" s="1"/>
      <c r="UL111" s="1"/>
      <c r="UM111" s="1"/>
      <c r="UN111" s="1"/>
      <c r="UO111" s="1"/>
      <c r="UP111" s="1"/>
      <c r="UQ111" s="1"/>
      <c r="UR111" s="1"/>
      <c r="US111" s="1"/>
      <c r="UT111" s="1"/>
      <c r="UU111" s="1"/>
      <c r="UV111" s="1"/>
      <c r="UW111" s="1"/>
      <c r="UX111" s="1"/>
      <c r="UY111" s="1"/>
      <c r="UZ111" s="1"/>
      <c r="VA111" s="1"/>
      <c r="VB111" s="1"/>
      <c r="VC111" s="1"/>
      <c r="VD111" s="1"/>
      <c r="VE111" s="1"/>
      <c r="VF111" s="1"/>
      <c r="VG111" s="1"/>
      <c r="VH111" s="1"/>
      <c r="VI111" s="1"/>
      <c r="VJ111" s="1"/>
      <c r="VK111" s="1"/>
      <c r="VL111" s="1"/>
      <c r="VM111" s="1"/>
      <c r="VN111" s="1"/>
      <c r="VO111" s="1"/>
      <c r="VP111" s="1"/>
      <c r="VQ111" s="1"/>
      <c r="VR111" s="1"/>
      <c r="VS111" s="1"/>
      <c r="VT111" s="1"/>
      <c r="VU111" s="1"/>
      <c r="VV111" s="1"/>
      <c r="VW111" s="1"/>
      <c r="VX111" s="1"/>
      <c r="VY111" s="1"/>
      <c r="VZ111" s="1"/>
      <c r="WA111" s="1"/>
      <c r="WB111" s="1"/>
      <c r="WC111" s="1"/>
      <c r="WD111" s="1"/>
      <c r="WE111" s="1"/>
      <c r="WF111" s="1"/>
      <c r="WG111" s="1"/>
      <c r="WH111" s="1"/>
      <c r="WI111" s="1"/>
      <c r="WJ111" s="1"/>
      <c r="WK111" s="1"/>
      <c r="WL111" s="1"/>
      <c r="WM111" s="1"/>
      <c r="WN111" s="1"/>
      <c r="WO111" s="1"/>
      <c r="WP111" s="1"/>
      <c r="WQ111" s="1"/>
      <c r="WR111" s="1"/>
      <c r="WS111" s="1"/>
      <c r="WT111" s="1"/>
      <c r="WU111" s="1"/>
      <c r="WV111" s="1"/>
      <c r="WW111" s="1"/>
      <c r="WX111" s="1"/>
      <c r="WY111" s="1"/>
      <c r="WZ111" s="1"/>
      <c r="XA111" s="1"/>
      <c r="XB111" s="1"/>
      <c r="XC111" s="1"/>
      <c r="XD111" s="1"/>
      <c r="XE111" s="1"/>
      <c r="XF111" s="1"/>
      <c r="XG111" s="1"/>
      <c r="XH111" s="1"/>
      <c r="XI111" s="1"/>
      <c r="XJ111" s="1"/>
      <c r="XK111" s="1"/>
      <c r="XL111" s="1"/>
      <c r="XM111" s="1"/>
      <c r="XN111" s="1"/>
      <c r="XO111" s="1"/>
      <c r="XP111" s="1"/>
      <c r="XQ111" s="1"/>
      <c r="XR111" s="1"/>
      <c r="XS111" s="1"/>
      <c r="XT111" s="1"/>
      <c r="XU111" s="1"/>
      <c r="XV111" s="1"/>
      <c r="XW111" s="1"/>
      <c r="XX111" s="1"/>
      <c r="XY111" s="1"/>
      <c r="XZ111" s="1"/>
      <c r="YA111" s="1"/>
      <c r="YB111" s="1"/>
      <c r="YC111" s="1"/>
      <c r="YD111" s="1"/>
      <c r="YE111" s="1"/>
      <c r="YF111" s="1"/>
      <c r="YG111" s="1"/>
      <c r="YH111" s="1"/>
      <c r="YI111" s="1"/>
      <c r="YJ111" s="1"/>
      <c r="YK111" s="1"/>
      <c r="YL111" s="1"/>
      <c r="YM111" s="1"/>
      <c r="YN111" s="1"/>
      <c r="YO111" s="1"/>
      <c r="YP111" s="1"/>
      <c r="YQ111" s="1"/>
      <c r="YR111" s="1"/>
      <c r="YS111" s="1"/>
      <c r="YT111" s="1"/>
      <c r="YU111" s="1"/>
      <c r="YV111" s="1"/>
      <c r="YW111" s="1"/>
      <c r="YX111" s="1"/>
      <c r="YY111" s="1"/>
      <c r="YZ111" s="1"/>
      <c r="ZA111" s="1"/>
      <c r="ZB111" s="1"/>
      <c r="ZC111" s="1"/>
      <c r="ZD111" s="1"/>
      <c r="ZE111" s="1"/>
      <c r="ZF111" s="1"/>
      <c r="ZG111" s="1"/>
      <c r="ZH111" s="1"/>
      <c r="ZI111" s="1"/>
      <c r="ZJ111" s="1"/>
      <c r="ZK111" s="1"/>
      <c r="ZL111" s="1"/>
      <c r="ZM111" s="1"/>
      <c r="ZN111" s="1"/>
      <c r="ZO111" s="1"/>
      <c r="ZP111" s="1"/>
      <c r="ZQ111" s="1"/>
      <c r="ZR111" s="1"/>
      <c r="ZS111" s="1"/>
      <c r="ZT111" s="1"/>
      <c r="ZU111" s="1"/>
      <c r="ZV111" s="1"/>
      <c r="ZW111" s="1"/>
      <c r="ZX111" s="1"/>
      <c r="ZY111" s="1"/>
      <c r="ZZ111" s="1"/>
      <c r="AAA111" s="1"/>
      <c r="AAB111" s="1"/>
      <c r="AAC111" s="1"/>
      <c r="AAD111" s="1"/>
      <c r="AAE111" s="1"/>
      <c r="AAF111" s="1"/>
      <c r="AAG111" s="1"/>
      <c r="AAH111" s="1"/>
      <c r="AAI111" s="1"/>
      <c r="AAJ111" s="1"/>
      <c r="AAK111" s="1"/>
      <c r="AAL111" s="1"/>
      <c r="AAM111" s="1"/>
      <c r="AAN111" s="1"/>
      <c r="AAO111" s="1"/>
      <c r="AAP111" s="1"/>
      <c r="AAQ111" s="1"/>
      <c r="AAR111" s="1"/>
      <c r="AAS111" s="1"/>
      <c r="AAT111" s="1"/>
      <c r="AAU111" s="1"/>
      <c r="AAV111" s="1"/>
      <c r="AAW111" s="1"/>
      <c r="AAX111" s="1"/>
      <c r="AAY111" s="1"/>
      <c r="AAZ111" s="1"/>
      <c r="ABA111" s="1"/>
      <c r="ABB111" s="1"/>
      <c r="ABC111" s="1"/>
      <c r="ABD111" s="1"/>
      <c r="ABE111" s="1"/>
      <c r="ABF111" s="1"/>
      <c r="ABG111" s="1"/>
      <c r="ABH111" s="1"/>
      <c r="ABI111" s="1"/>
      <c r="ABJ111" s="1"/>
      <c r="ABK111" s="1"/>
      <c r="ABL111" s="1"/>
      <c r="ABM111" s="1"/>
      <c r="ABN111" s="1"/>
      <c r="ABO111" s="1"/>
      <c r="ABP111" s="1"/>
      <c r="ABQ111" s="1"/>
      <c r="ABR111" s="1"/>
      <c r="ABS111" s="1"/>
      <c r="ABT111" s="1"/>
      <c r="ABU111" s="1"/>
      <c r="ABV111" s="1"/>
      <c r="ABW111" s="1"/>
      <c r="ABX111" s="1"/>
      <c r="ABY111" s="1"/>
      <c r="ABZ111" s="1"/>
      <c r="ACA111" s="1"/>
      <c r="ACB111" s="1"/>
      <c r="ACC111" s="1"/>
      <c r="ACD111" s="1"/>
      <c r="ACE111" s="1"/>
      <c r="ACF111" s="1"/>
      <c r="ACG111" s="1"/>
      <c r="ACH111" s="1"/>
      <c r="ACI111" s="1"/>
      <c r="ACJ111" s="1"/>
      <c r="ACK111" s="1"/>
      <c r="ACL111" s="1"/>
      <c r="ACM111" s="1"/>
      <c r="ACN111" s="1"/>
      <c r="ACO111" s="1"/>
      <c r="ACP111" s="1"/>
      <c r="ACQ111" s="1"/>
      <c r="ACR111" s="1"/>
      <c r="ACS111" s="1"/>
      <c r="ACT111" s="1"/>
      <c r="ACU111" s="1"/>
      <c r="ACV111" s="1"/>
      <c r="ACW111" s="1"/>
      <c r="ACX111" s="1"/>
      <c r="ACY111" s="1"/>
      <c r="ACZ111" s="1"/>
      <c r="ADA111" s="1"/>
      <c r="ADB111" s="1"/>
      <c r="ADC111" s="1"/>
      <c r="ADD111" s="1"/>
      <c r="ADE111" s="1"/>
      <c r="ADF111" s="1"/>
      <c r="ADG111" s="1"/>
      <c r="ADH111" s="1"/>
      <c r="ADI111" s="1"/>
      <c r="ADJ111" s="1"/>
      <c r="ADK111" s="1"/>
      <c r="ADL111" s="1"/>
      <c r="ADM111" s="1"/>
      <c r="ADN111" s="1"/>
      <c r="ADO111" s="1"/>
      <c r="ADP111" s="1"/>
      <c r="ADQ111" s="1"/>
      <c r="ADR111" s="1"/>
      <c r="ADS111" s="1"/>
      <c r="ADT111" s="1"/>
      <c r="ADU111" s="1"/>
      <c r="ADV111" s="1"/>
      <c r="ADW111" s="1"/>
      <c r="ADX111" s="1"/>
      <c r="ADY111" s="1"/>
      <c r="ADZ111" s="1"/>
      <c r="AEA111" s="1"/>
      <c r="AEB111" s="1"/>
      <c r="AEC111" s="1"/>
      <c r="AED111" s="1"/>
      <c r="AEE111" s="1"/>
      <c r="AEF111" s="1"/>
      <c r="AEG111" s="1"/>
      <c r="AEH111" s="1"/>
      <c r="AEI111" s="1"/>
      <c r="AEJ111" s="1"/>
      <c r="AEK111" s="1"/>
      <c r="AEL111" s="1"/>
      <c r="AEM111" s="1"/>
      <c r="AEN111" s="1"/>
      <c r="AEO111" s="1"/>
      <c r="AEP111" s="1"/>
      <c r="AEQ111" s="1"/>
      <c r="AER111" s="1"/>
      <c r="AES111" s="1"/>
      <c r="AET111" s="1"/>
      <c r="AEU111" s="1"/>
      <c r="AEV111" s="1"/>
      <c r="AEW111" s="1"/>
      <c r="AEX111" s="1"/>
      <c r="AEY111" s="1"/>
      <c r="AEZ111" s="1"/>
      <c r="AFA111" s="1"/>
      <c r="AFB111" s="1"/>
      <c r="AFC111" s="1"/>
      <c r="AFD111" s="1"/>
      <c r="AFE111" s="1"/>
      <c r="AFF111" s="1"/>
      <c r="AFG111" s="1"/>
      <c r="AFH111" s="1"/>
      <c r="AFI111" s="1"/>
      <c r="AFJ111" s="1"/>
      <c r="AFK111" s="1"/>
      <c r="AFL111" s="1"/>
      <c r="AFM111" s="1"/>
      <c r="AFN111" s="1"/>
      <c r="AFO111" s="1"/>
      <c r="AFP111" s="1"/>
      <c r="AFQ111" s="1"/>
      <c r="AFR111" s="1"/>
      <c r="AFS111" s="1"/>
      <c r="AFT111" s="1"/>
      <c r="AFU111" s="1"/>
      <c r="AFV111" s="1"/>
      <c r="AFW111" s="1"/>
      <c r="AFX111" s="1"/>
      <c r="AFY111" s="1"/>
      <c r="AFZ111" s="1"/>
      <c r="AGA111" s="1"/>
      <c r="AGB111" s="1"/>
      <c r="AGC111" s="1"/>
      <c r="AGD111" s="1"/>
      <c r="AGE111" s="1"/>
      <c r="AGF111" s="1"/>
      <c r="AGG111" s="1"/>
      <c r="AGH111" s="1"/>
      <c r="AGI111" s="1"/>
      <c r="AGJ111" s="1"/>
      <c r="AGK111" s="1"/>
      <c r="AGL111" s="1"/>
      <c r="AGM111" s="1"/>
      <c r="AGN111" s="1"/>
      <c r="AGO111" s="1"/>
      <c r="AGP111" s="1"/>
      <c r="AGQ111" s="1"/>
      <c r="AGR111" s="1"/>
      <c r="AGS111" s="1"/>
      <c r="AGT111" s="1"/>
      <c r="AGU111" s="1"/>
      <c r="AGV111" s="1"/>
      <c r="AGW111" s="1"/>
      <c r="AGX111" s="1"/>
      <c r="AGY111" s="1"/>
      <c r="AGZ111" s="1"/>
      <c r="AHA111" s="1"/>
      <c r="AHB111" s="1"/>
      <c r="AHC111" s="1"/>
      <c r="AHD111" s="1"/>
      <c r="AHE111" s="1"/>
      <c r="AHF111" s="1"/>
      <c r="AHG111" s="1"/>
      <c r="AHH111" s="1"/>
      <c r="AHI111" s="1"/>
      <c r="AHJ111" s="1"/>
      <c r="AHK111" s="1"/>
      <c r="AHL111" s="1"/>
      <c r="AHM111" s="1"/>
      <c r="AHN111" s="1"/>
      <c r="AHO111" s="1"/>
      <c r="AHP111" s="1"/>
      <c r="AHQ111" s="1"/>
      <c r="AHR111" s="1"/>
      <c r="AHS111" s="1"/>
      <c r="AHT111" s="1"/>
      <c r="AHU111" s="1"/>
      <c r="AHV111" s="1"/>
      <c r="AHW111" s="1"/>
      <c r="AHX111" s="1"/>
      <c r="AHY111" s="1"/>
      <c r="AHZ111" s="1"/>
      <c r="AIA111" s="1"/>
      <c r="AIB111" s="1"/>
      <c r="AIC111" s="1"/>
      <c r="AID111" s="1"/>
      <c r="AIE111" s="1"/>
      <c r="AIF111" s="1"/>
      <c r="AIG111" s="1"/>
      <c r="AIH111" s="1"/>
      <c r="AII111" s="1"/>
      <c r="AIJ111" s="1"/>
      <c r="AIK111" s="1"/>
      <c r="AIL111" s="1"/>
      <c r="AIM111" s="1"/>
      <c r="AIN111" s="1"/>
      <c r="AIO111" s="1"/>
      <c r="AIP111" s="1"/>
      <c r="AIQ111" s="1"/>
      <c r="AIR111" s="1"/>
      <c r="AIS111" s="1"/>
      <c r="AIT111" s="1"/>
      <c r="AIU111" s="1"/>
      <c r="AIV111" s="1"/>
      <c r="AIW111" s="1"/>
      <c r="AIX111" s="1"/>
      <c r="AIY111" s="1"/>
      <c r="AIZ111" s="1"/>
      <c r="AJA111" s="1"/>
      <c r="AJB111" s="1"/>
      <c r="AJC111" s="1"/>
      <c r="AJD111" s="1"/>
      <c r="AJE111" s="1"/>
      <c r="AJF111" s="1"/>
      <c r="AJG111" s="1"/>
      <c r="AJH111" s="1"/>
      <c r="AJI111" s="1"/>
      <c r="AJJ111" s="1"/>
      <c r="AJK111" s="1"/>
      <c r="AJL111" s="1"/>
      <c r="AJM111" s="1"/>
      <c r="AJN111" s="1"/>
      <c r="AJO111" s="1"/>
      <c r="AJP111" s="1"/>
      <c r="AJQ111" s="1"/>
      <c r="AJR111" s="1"/>
      <c r="AJS111" s="1"/>
      <c r="AJT111" s="1"/>
      <c r="AJU111" s="1"/>
      <c r="AJV111" s="1"/>
      <c r="AJW111" s="1"/>
      <c r="AJX111" s="1"/>
      <c r="AJY111" s="1"/>
      <c r="AJZ111" s="1"/>
      <c r="AKA111" s="1"/>
      <c r="AKB111" s="1"/>
      <c r="AKC111" s="1"/>
      <c r="AKD111" s="1"/>
      <c r="AKE111" s="1"/>
      <c r="AKF111" s="1"/>
      <c r="AKG111" s="1"/>
      <c r="AKH111" s="1"/>
      <c r="AKI111" s="1"/>
      <c r="AKJ111" s="1"/>
      <c r="AKK111" s="1"/>
      <c r="AKL111" s="1"/>
      <c r="AKM111" s="1"/>
      <c r="AKN111" s="1"/>
      <c r="AKO111" s="1"/>
      <c r="AKP111" s="1"/>
      <c r="AKQ111" s="1"/>
      <c r="AKR111" s="1"/>
      <c r="AKS111" s="1"/>
      <c r="AKT111" s="1"/>
      <c r="AKU111" s="1"/>
      <c r="AKV111" s="1"/>
      <c r="AKW111" s="1"/>
      <c r="AKX111" s="1"/>
      <c r="AKY111" s="1"/>
      <c r="AKZ111" s="1"/>
      <c r="ALA111" s="1"/>
      <c r="ALB111" s="1"/>
      <c r="ALC111" s="1"/>
      <c r="ALD111" s="1"/>
      <c r="ALE111" s="1"/>
      <c r="ALF111" s="1"/>
      <c r="ALG111" s="1"/>
      <c r="ALH111" s="1"/>
      <c r="ALI111" s="1"/>
      <c r="ALJ111" s="1"/>
      <c r="ALK111" s="1"/>
      <c r="ALL111" s="1"/>
      <c r="ALM111" s="1"/>
      <c r="ALN111" s="1"/>
      <c r="ALO111" s="1"/>
      <c r="ALP111" s="1"/>
      <c r="ALQ111" s="1"/>
      <c r="ALR111" s="1"/>
      <c r="ALS111" s="1"/>
      <c r="ALT111" s="1"/>
      <c r="ALU111" s="1"/>
      <c r="ALV111" s="1"/>
      <c r="ALW111" s="1"/>
      <c r="ALX111" s="1"/>
      <c r="ALY111" s="1"/>
      <c r="ALZ111" s="1"/>
      <c r="AMA111" s="1"/>
      <c r="AMB111" s="1"/>
      <c r="AMC111" s="1"/>
      <c r="AMD111" s="1"/>
      <c r="AME111" s="1"/>
      <c r="AMF111" s="1"/>
      <c r="AMG111" s="1"/>
      <c r="AMH111" s="1"/>
      <c r="AMI111" s="1"/>
      <c r="AMJ111" s="1"/>
    </row>
    <row r="112" spans="1:1024" s="91" customFormat="1" ht="12.75">
      <c r="A112" s="63" t="s">
        <v>126</v>
      </c>
      <c r="B112" s="43">
        <f>SUM(B99+B111)</f>
        <v>155423</v>
      </c>
      <c r="C112" s="43">
        <f>SUM(C99+C111)</f>
        <v>1093915</v>
      </c>
      <c r="D112" s="43">
        <f>SUM(D99+D111)</f>
        <v>127478.42</v>
      </c>
      <c r="E112" s="43">
        <f>SUM(E99+E111)</f>
        <v>920098.61</v>
      </c>
      <c r="F112" s="83">
        <f t="shared" si="9"/>
        <v>173816.39</v>
      </c>
      <c r="G112" s="43">
        <f>SUM(G99+G111)</f>
        <v>182795.41</v>
      </c>
      <c r="H112" s="43">
        <f>SUM(H99+H111)</f>
        <v>600463.46</v>
      </c>
      <c r="I112" s="83">
        <f t="shared" si="10"/>
        <v>493451.54000000004</v>
      </c>
      <c r="J112" s="43">
        <f>SUM(J99+J111)</f>
        <v>600463.46</v>
      </c>
      <c r="K112" s="43"/>
      <c r="L112" s="42">
        <f>SUM(L99+L111)</f>
        <v>0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"/>
      <c r="LF112" s="1"/>
      <c r="LG112" s="1"/>
      <c r="LH112" s="1"/>
      <c r="LI112" s="1"/>
      <c r="LJ112" s="1"/>
      <c r="LK112" s="1"/>
      <c r="LL112" s="1"/>
      <c r="LM112" s="1"/>
      <c r="LN112" s="1"/>
      <c r="LO112" s="1"/>
      <c r="LP112" s="1"/>
      <c r="LQ112" s="1"/>
      <c r="LR112" s="1"/>
      <c r="LS112" s="1"/>
      <c r="LT112" s="1"/>
      <c r="LU112" s="1"/>
      <c r="LV112" s="1"/>
      <c r="LW112" s="1"/>
      <c r="LX112" s="1"/>
      <c r="LY112" s="1"/>
      <c r="LZ112" s="1"/>
      <c r="MA112" s="1"/>
      <c r="MB112" s="1"/>
      <c r="MC112" s="1"/>
      <c r="MD112" s="1"/>
      <c r="ME112" s="1"/>
      <c r="MF112" s="1"/>
      <c r="MG112" s="1"/>
      <c r="MH112" s="1"/>
      <c r="MI112" s="1"/>
      <c r="MJ112" s="1"/>
      <c r="MK112" s="1"/>
      <c r="ML112" s="1"/>
      <c r="MM112" s="1"/>
      <c r="MN112" s="1"/>
      <c r="MO112" s="1"/>
      <c r="MP112" s="1"/>
      <c r="MQ112" s="1"/>
      <c r="MR112" s="1"/>
      <c r="MS112" s="1"/>
      <c r="MT112" s="1"/>
      <c r="MU112" s="1"/>
      <c r="MV112" s="1"/>
      <c r="MW112" s="1"/>
      <c r="MX112" s="1"/>
      <c r="MY112" s="1"/>
      <c r="MZ112" s="1"/>
      <c r="NA112" s="1"/>
      <c r="NB112" s="1"/>
      <c r="NC112" s="1"/>
      <c r="ND112" s="1"/>
      <c r="NE112" s="1"/>
      <c r="NF112" s="1"/>
      <c r="NG112" s="1"/>
      <c r="NH112" s="1"/>
      <c r="NI112" s="1"/>
      <c r="NJ112" s="1"/>
      <c r="NK112" s="1"/>
      <c r="NL112" s="1"/>
      <c r="NM112" s="1"/>
      <c r="NN112" s="1"/>
      <c r="NO112" s="1"/>
      <c r="NP112" s="1"/>
      <c r="NQ112" s="1"/>
      <c r="NR112" s="1"/>
      <c r="NS112" s="1"/>
      <c r="NT112" s="1"/>
      <c r="NU112" s="1"/>
      <c r="NV112" s="1"/>
      <c r="NW112" s="1"/>
      <c r="NX112" s="1"/>
      <c r="NY112" s="1"/>
      <c r="NZ112" s="1"/>
      <c r="OA112" s="1"/>
      <c r="OB112" s="1"/>
      <c r="OC112" s="1"/>
      <c r="OD112" s="1"/>
      <c r="OE112" s="1"/>
      <c r="OF112" s="1"/>
      <c r="OG112" s="1"/>
      <c r="OH112" s="1"/>
      <c r="OI112" s="1"/>
      <c r="OJ112" s="1"/>
      <c r="OK112" s="1"/>
      <c r="OL112" s="1"/>
      <c r="OM112" s="1"/>
      <c r="ON112" s="1"/>
      <c r="OO112" s="1"/>
      <c r="OP112" s="1"/>
      <c r="OQ112" s="1"/>
      <c r="OR112" s="1"/>
      <c r="OS112" s="1"/>
      <c r="OT112" s="1"/>
      <c r="OU112" s="1"/>
      <c r="OV112" s="1"/>
      <c r="OW112" s="1"/>
      <c r="OX112" s="1"/>
      <c r="OY112" s="1"/>
      <c r="OZ112" s="1"/>
      <c r="PA112" s="1"/>
      <c r="PB112" s="1"/>
      <c r="PC112" s="1"/>
      <c r="PD112" s="1"/>
      <c r="PE112" s="1"/>
      <c r="PF112" s="1"/>
      <c r="PG112" s="1"/>
      <c r="PH112" s="1"/>
      <c r="PI112" s="1"/>
      <c r="PJ112" s="1"/>
      <c r="PK112" s="1"/>
      <c r="PL112" s="1"/>
      <c r="PM112" s="1"/>
      <c r="PN112" s="1"/>
      <c r="PO112" s="1"/>
      <c r="PP112" s="1"/>
      <c r="PQ112" s="1"/>
      <c r="PR112" s="1"/>
      <c r="PS112" s="1"/>
      <c r="PT112" s="1"/>
      <c r="PU112" s="1"/>
      <c r="PV112" s="1"/>
      <c r="PW112" s="1"/>
      <c r="PX112" s="1"/>
      <c r="PY112" s="1"/>
      <c r="PZ112" s="1"/>
      <c r="QA112" s="1"/>
      <c r="QB112" s="1"/>
      <c r="QC112" s="1"/>
      <c r="QD112" s="1"/>
      <c r="QE112" s="1"/>
      <c r="QF112" s="1"/>
      <c r="QG112" s="1"/>
      <c r="QH112" s="1"/>
      <c r="QI112" s="1"/>
      <c r="QJ112" s="1"/>
      <c r="QK112" s="1"/>
      <c r="QL112" s="1"/>
      <c r="QM112" s="1"/>
      <c r="QN112" s="1"/>
      <c r="QO112" s="1"/>
      <c r="QP112" s="1"/>
      <c r="QQ112" s="1"/>
      <c r="QR112" s="1"/>
      <c r="QS112" s="1"/>
      <c r="QT112" s="1"/>
      <c r="QU112" s="1"/>
      <c r="QV112" s="1"/>
      <c r="QW112" s="1"/>
      <c r="QX112" s="1"/>
      <c r="QY112" s="1"/>
      <c r="QZ112" s="1"/>
      <c r="RA112" s="1"/>
      <c r="RB112" s="1"/>
      <c r="RC112" s="1"/>
      <c r="RD112" s="1"/>
      <c r="RE112" s="1"/>
      <c r="RF112" s="1"/>
      <c r="RG112" s="1"/>
      <c r="RH112" s="1"/>
      <c r="RI112" s="1"/>
      <c r="RJ112" s="1"/>
      <c r="RK112" s="1"/>
      <c r="RL112" s="1"/>
      <c r="RM112" s="1"/>
      <c r="RN112" s="1"/>
      <c r="RO112" s="1"/>
      <c r="RP112" s="1"/>
      <c r="RQ112" s="1"/>
      <c r="RR112" s="1"/>
      <c r="RS112" s="1"/>
      <c r="RT112" s="1"/>
      <c r="RU112" s="1"/>
      <c r="RV112" s="1"/>
      <c r="RW112" s="1"/>
      <c r="RX112" s="1"/>
      <c r="RY112" s="1"/>
      <c r="RZ112" s="1"/>
      <c r="SA112" s="1"/>
      <c r="SB112" s="1"/>
      <c r="SC112" s="1"/>
      <c r="SD112" s="1"/>
      <c r="SE112" s="1"/>
      <c r="SF112" s="1"/>
      <c r="SG112" s="1"/>
      <c r="SH112" s="1"/>
      <c r="SI112" s="1"/>
      <c r="SJ112" s="1"/>
      <c r="SK112" s="1"/>
      <c r="SL112" s="1"/>
      <c r="SM112" s="1"/>
      <c r="SN112" s="1"/>
      <c r="SO112" s="1"/>
      <c r="SP112" s="1"/>
      <c r="SQ112" s="1"/>
      <c r="SR112" s="1"/>
      <c r="SS112" s="1"/>
      <c r="ST112" s="1"/>
      <c r="SU112" s="1"/>
      <c r="SV112" s="1"/>
      <c r="SW112" s="1"/>
      <c r="SX112" s="1"/>
      <c r="SY112" s="1"/>
      <c r="SZ112" s="1"/>
      <c r="TA112" s="1"/>
      <c r="TB112" s="1"/>
      <c r="TC112" s="1"/>
      <c r="TD112" s="1"/>
      <c r="TE112" s="1"/>
      <c r="TF112" s="1"/>
      <c r="TG112" s="1"/>
      <c r="TH112" s="1"/>
      <c r="TI112" s="1"/>
      <c r="TJ112" s="1"/>
      <c r="TK112" s="1"/>
      <c r="TL112" s="1"/>
      <c r="TM112" s="1"/>
      <c r="TN112" s="1"/>
      <c r="TO112" s="1"/>
      <c r="TP112" s="1"/>
      <c r="TQ112" s="1"/>
      <c r="TR112" s="1"/>
      <c r="TS112" s="1"/>
      <c r="TT112" s="1"/>
      <c r="TU112" s="1"/>
      <c r="TV112" s="1"/>
      <c r="TW112" s="1"/>
      <c r="TX112" s="1"/>
      <c r="TY112" s="1"/>
      <c r="TZ112" s="1"/>
      <c r="UA112" s="1"/>
      <c r="UB112" s="1"/>
      <c r="UC112" s="1"/>
      <c r="UD112" s="1"/>
      <c r="UE112" s="1"/>
      <c r="UF112" s="1"/>
      <c r="UG112" s="1"/>
      <c r="UH112" s="1"/>
      <c r="UI112" s="1"/>
      <c r="UJ112" s="1"/>
      <c r="UK112" s="1"/>
      <c r="UL112" s="1"/>
      <c r="UM112" s="1"/>
      <c r="UN112" s="1"/>
      <c r="UO112" s="1"/>
      <c r="UP112" s="1"/>
      <c r="UQ112" s="1"/>
      <c r="UR112" s="1"/>
      <c r="US112" s="1"/>
      <c r="UT112" s="1"/>
      <c r="UU112" s="1"/>
      <c r="UV112" s="1"/>
      <c r="UW112" s="1"/>
      <c r="UX112" s="1"/>
      <c r="UY112" s="1"/>
      <c r="UZ112" s="1"/>
      <c r="VA112" s="1"/>
      <c r="VB112" s="1"/>
      <c r="VC112" s="1"/>
      <c r="VD112" s="1"/>
      <c r="VE112" s="1"/>
      <c r="VF112" s="1"/>
      <c r="VG112" s="1"/>
      <c r="VH112" s="1"/>
      <c r="VI112" s="1"/>
      <c r="VJ112" s="1"/>
      <c r="VK112" s="1"/>
      <c r="VL112" s="1"/>
      <c r="VM112" s="1"/>
      <c r="VN112" s="1"/>
      <c r="VO112" s="1"/>
      <c r="VP112" s="1"/>
      <c r="VQ112" s="1"/>
      <c r="VR112" s="1"/>
      <c r="VS112" s="1"/>
      <c r="VT112" s="1"/>
      <c r="VU112" s="1"/>
      <c r="VV112" s="1"/>
      <c r="VW112" s="1"/>
      <c r="VX112" s="1"/>
      <c r="VY112" s="1"/>
      <c r="VZ112" s="1"/>
      <c r="WA112" s="1"/>
      <c r="WB112" s="1"/>
      <c r="WC112" s="1"/>
      <c r="WD112" s="1"/>
      <c r="WE112" s="1"/>
      <c r="WF112" s="1"/>
      <c r="WG112" s="1"/>
      <c r="WH112" s="1"/>
      <c r="WI112" s="1"/>
      <c r="WJ112" s="1"/>
      <c r="WK112" s="1"/>
      <c r="WL112" s="1"/>
      <c r="WM112" s="1"/>
      <c r="WN112" s="1"/>
      <c r="WO112" s="1"/>
      <c r="WP112" s="1"/>
      <c r="WQ112" s="1"/>
      <c r="WR112" s="1"/>
      <c r="WS112" s="1"/>
      <c r="WT112" s="1"/>
      <c r="WU112" s="1"/>
      <c r="WV112" s="1"/>
      <c r="WW112" s="1"/>
      <c r="WX112" s="1"/>
      <c r="WY112" s="1"/>
      <c r="WZ112" s="1"/>
      <c r="XA112" s="1"/>
      <c r="XB112" s="1"/>
      <c r="XC112" s="1"/>
      <c r="XD112" s="1"/>
      <c r="XE112" s="1"/>
      <c r="XF112" s="1"/>
      <c r="XG112" s="1"/>
      <c r="XH112" s="1"/>
      <c r="XI112" s="1"/>
      <c r="XJ112" s="1"/>
      <c r="XK112" s="1"/>
      <c r="XL112" s="1"/>
      <c r="XM112" s="1"/>
      <c r="XN112" s="1"/>
      <c r="XO112" s="1"/>
      <c r="XP112" s="1"/>
      <c r="XQ112" s="1"/>
      <c r="XR112" s="1"/>
      <c r="XS112" s="1"/>
      <c r="XT112" s="1"/>
      <c r="XU112" s="1"/>
      <c r="XV112" s="1"/>
      <c r="XW112" s="1"/>
      <c r="XX112" s="1"/>
      <c r="XY112" s="1"/>
      <c r="XZ112" s="1"/>
      <c r="YA112" s="1"/>
      <c r="YB112" s="1"/>
      <c r="YC112" s="1"/>
      <c r="YD112" s="1"/>
      <c r="YE112" s="1"/>
      <c r="YF112" s="1"/>
      <c r="YG112" s="1"/>
      <c r="YH112" s="1"/>
      <c r="YI112" s="1"/>
      <c r="YJ112" s="1"/>
      <c r="YK112" s="1"/>
      <c r="YL112" s="1"/>
      <c r="YM112" s="1"/>
      <c r="YN112" s="1"/>
      <c r="YO112" s="1"/>
      <c r="YP112" s="1"/>
      <c r="YQ112" s="1"/>
      <c r="YR112" s="1"/>
      <c r="YS112" s="1"/>
      <c r="YT112" s="1"/>
      <c r="YU112" s="1"/>
      <c r="YV112" s="1"/>
      <c r="YW112" s="1"/>
      <c r="YX112" s="1"/>
      <c r="YY112" s="1"/>
      <c r="YZ112" s="1"/>
      <c r="ZA112" s="1"/>
      <c r="ZB112" s="1"/>
      <c r="ZC112" s="1"/>
      <c r="ZD112" s="1"/>
      <c r="ZE112" s="1"/>
      <c r="ZF112" s="1"/>
      <c r="ZG112" s="1"/>
      <c r="ZH112" s="1"/>
      <c r="ZI112" s="1"/>
      <c r="ZJ112" s="1"/>
      <c r="ZK112" s="1"/>
      <c r="ZL112" s="1"/>
      <c r="ZM112" s="1"/>
      <c r="ZN112" s="1"/>
      <c r="ZO112" s="1"/>
      <c r="ZP112" s="1"/>
      <c r="ZQ112" s="1"/>
      <c r="ZR112" s="1"/>
      <c r="ZS112" s="1"/>
      <c r="ZT112" s="1"/>
      <c r="ZU112" s="1"/>
      <c r="ZV112" s="1"/>
      <c r="ZW112" s="1"/>
      <c r="ZX112" s="1"/>
      <c r="ZY112" s="1"/>
      <c r="ZZ112" s="1"/>
      <c r="AAA112" s="1"/>
      <c r="AAB112" s="1"/>
      <c r="AAC112" s="1"/>
      <c r="AAD112" s="1"/>
      <c r="AAE112" s="1"/>
      <c r="AAF112" s="1"/>
      <c r="AAG112" s="1"/>
      <c r="AAH112" s="1"/>
      <c r="AAI112" s="1"/>
      <c r="AAJ112" s="1"/>
      <c r="AAK112" s="1"/>
      <c r="AAL112" s="1"/>
      <c r="AAM112" s="1"/>
      <c r="AAN112" s="1"/>
      <c r="AAO112" s="1"/>
      <c r="AAP112" s="1"/>
      <c r="AAQ112" s="1"/>
      <c r="AAR112" s="1"/>
      <c r="AAS112" s="1"/>
      <c r="AAT112" s="1"/>
      <c r="AAU112" s="1"/>
      <c r="AAV112" s="1"/>
      <c r="AAW112" s="1"/>
      <c r="AAX112" s="1"/>
      <c r="AAY112" s="1"/>
      <c r="AAZ112" s="1"/>
      <c r="ABA112" s="1"/>
      <c r="ABB112" s="1"/>
      <c r="ABC112" s="1"/>
      <c r="ABD112" s="1"/>
      <c r="ABE112" s="1"/>
      <c r="ABF112" s="1"/>
      <c r="ABG112" s="1"/>
      <c r="ABH112" s="1"/>
      <c r="ABI112" s="1"/>
      <c r="ABJ112" s="1"/>
      <c r="ABK112" s="1"/>
      <c r="ABL112" s="1"/>
      <c r="ABM112" s="1"/>
      <c r="ABN112" s="1"/>
      <c r="ABO112" s="1"/>
      <c r="ABP112" s="1"/>
      <c r="ABQ112" s="1"/>
      <c r="ABR112" s="1"/>
      <c r="ABS112" s="1"/>
      <c r="ABT112" s="1"/>
      <c r="ABU112" s="1"/>
      <c r="ABV112" s="1"/>
      <c r="ABW112" s="1"/>
      <c r="ABX112" s="1"/>
      <c r="ABY112" s="1"/>
      <c r="ABZ112" s="1"/>
      <c r="ACA112" s="1"/>
      <c r="ACB112" s="1"/>
      <c r="ACC112" s="1"/>
      <c r="ACD112" s="1"/>
      <c r="ACE112" s="1"/>
      <c r="ACF112" s="1"/>
      <c r="ACG112" s="1"/>
      <c r="ACH112" s="1"/>
      <c r="ACI112" s="1"/>
      <c r="ACJ112" s="1"/>
      <c r="ACK112" s="1"/>
      <c r="ACL112" s="1"/>
      <c r="ACM112" s="1"/>
      <c r="ACN112" s="1"/>
      <c r="ACO112" s="1"/>
      <c r="ACP112" s="1"/>
      <c r="ACQ112" s="1"/>
      <c r="ACR112" s="1"/>
      <c r="ACS112" s="1"/>
      <c r="ACT112" s="1"/>
      <c r="ACU112" s="1"/>
      <c r="ACV112" s="1"/>
      <c r="ACW112" s="1"/>
      <c r="ACX112" s="1"/>
      <c r="ACY112" s="1"/>
      <c r="ACZ112" s="1"/>
      <c r="ADA112" s="1"/>
      <c r="ADB112" s="1"/>
      <c r="ADC112" s="1"/>
      <c r="ADD112" s="1"/>
      <c r="ADE112" s="1"/>
      <c r="ADF112" s="1"/>
      <c r="ADG112" s="1"/>
      <c r="ADH112" s="1"/>
      <c r="ADI112" s="1"/>
      <c r="ADJ112" s="1"/>
      <c r="ADK112" s="1"/>
      <c r="ADL112" s="1"/>
      <c r="ADM112" s="1"/>
      <c r="ADN112" s="1"/>
      <c r="ADO112" s="1"/>
      <c r="ADP112" s="1"/>
      <c r="ADQ112" s="1"/>
      <c r="ADR112" s="1"/>
      <c r="ADS112" s="1"/>
      <c r="ADT112" s="1"/>
      <c r="ADU112" s="1"/>
      <c r="ADV112" s="1"/>
      <c r="ADW112" s="1"/>
      <c r="ADX112" s="1"/>
      <c r="ADY112" s="1"/>
      <c r="ADZ112" s="1"/>
      <c r="AEA112" s="1"/>
      <c r="AEB112" s="1"/>
      <c r="AEC112" s="1"/>
      <c r="AED112" s="1"/>
      <c r="AEE112" s="1"/>
      <c r="AEF112" s="1"/>
      <c r="AEG112" s="1"/>
      <c r="AEH112" s="1"/>
      <c r="AEI112" s="1"/>
      <c r="AEJ112" s="1"/>
      <c r="AEK112" s="1"/>
      <c r="AEL112" s="1"/>
      <c r="AEM112" s="1"/>
      <c r="AEN112" s="1"/>
      <c r="AEO112" s="1"/>
      <c r="AEP112" s="1"/>
      <c r="AEQ112" s="1"/>
      <c r="AER112" s="1"/>
      <c r="AES112" s="1"/>
      <c r="AET112" s="1"/>
      <c r="AEU112" s="1"/>
      <c r="AEV112" s="1"/>
      <c r="AEW112" s="1"/>
      <c r="AEX112" s="1"/>
      <c r="AEY112" s="1"/>
      <c r="AEZ112" s="1"/>
      <c r="AFA112" s="1"/>
      <c r="AFB112" s="1"/>
      <c r="AFC112" s="1"/>
      <c r="AFD112" s="1"/>
      <c r="AFE112" s="1"/>
      <c r="AFF112" s="1"/>
      <c r="AFG112" s="1"/>
      <c r="AFH112" s="1"/>
      <c r="AFI112" s="1"/>
      <c r="AFJ112" s="1"/>
      <c r="AFK112" s="1"/>
      <c r="AFL112" s="1"/>
      <c r="AFM112" s="1"/>
      <c r="AFN112" s="1"/>
      <c r="AFO112" s="1"/>
      <c r="AFP112" s="1"/>
      <c r="AFQ112" s="1"/>
      <c r="AFR112" s="1"/>
      <c r="AFS112" s="1"/>
      <c r="AFT112" s="1"/>
      <c r="AFU112" s="1"/>
      <c r="AFV112" s="1"/>
      <c r="AFW112" s="1"/>
      <c r="AFX112" s="1"/>
      <c r="AFY112" s="1"/>
      <c r="AFZ112" s="1"/>
      <c r="AGA112" s="1"/>
      <c r="AGB112" s="1"/>
      <c r="AGC112" s="1"/>
      <c r="AGD112" s="1"/>
      <c r="AGE112" s="1"/>
      <c r="AGF112" s="1"/>
      <c r="AGG112" s="1"/>
      <c r="AGH112" s="1"/>
      <c r="AGI112" s="1"/>
      <c r="AGJ112" s="1"/>
      <c r="AGK112" s="1"/>
      <c r="AGL112" s="1"/>
      <c r="AGM112" s="1"/>
      <c r="AGN112" s="1"/>
      <c r="AGO112" s="1"/>
      <c r="AGP112" s="1"/>
      <c r="AGQ112" s="1"/>
      <c r="AGR112" s="1"/>
      <c r="AGS112" s="1"/>
      <c r="AGT112" s="1"/>
      <c r="AGU112" s="1"/>
      <c r="AGV112" s="1"/>
      <c r="AGW112" s="1"/>
      <c r="AGX112" s="1"/>
      <c r="AGY112" s="1"/>
      <c r="AGZ112" s="1"/>
      <c r="AHA112" s="1"/>
      <c r="AHB112" s="1"/>
      <c r="AHC112" s="1"/>
      <c r="AHD112" s="1"/>
      <c r="AHE112" s="1"/>
      <c r="AHF112" s="1"/>
      <c r="AHG112" s="1"/>
      <c r="AHH112" s="1"/>
      <c r="AHI112" s="1"/>
      <c r="AHJ112" s="1"/>
      <c r="AHK112" s="1"/>
      <c r="AHL112" s="1"/>
      <c r="AHM112" s="1"/>
      <c r="AHN112" s="1"/>
      <c r="AHO112" s="1"/>
      <c r="AHP112" s="1"/>
      <c r="AHQ112" s="1"/>
      <c r="AHR112" s="1"/>
      <c r="AHS112" s="1"/>
      <c r="AHT112" s="1"/>
      <c r="AHU112" s="1"/>
      <c r="AHV112" s="1"/>
      <c r="AHW112" s="1"/>
      <c r="AHX112" s="1"/>
      <c r="AHY112" s="1"/>
      <c r="AHZ112" s="1"/>
      <c r="AIA112" s="1"/>
      <c r="AIB112" s="1"/>
      <c r="AIC112" s="1"/>
      <c r="AID112" s="1"/>
      <c r="AIE112" s="1"/>
      <c r="AIF112" s="1"/>
      <c r="AIG112" s="1"/>
      <c r="AIH112" s="1"/>
      <c r="AII112" s="1"/>
      <c r="AIJ112" s="1"/>
      <c r="AIK112" s="1"/>
      <c r="AIL112" s="1"/>
      <c r="AIM112" s="1"/>
      <c r="AIN112" s="1"/>
      <c r="AIO112" s="1"/>
      <c r="AIP112" s="1"/>
      <c r="AIQ112" s="1"/>
      <c r="AIR112" s="1"/>
      <c r="AIS112" s="1"/>
      <c r="AIT112" s="1"/>
      <c r="AIU112" s="1"/>
      <c r="AIV112" s="1"/>
      <c r="AIW112" s="1"/>
      <c r="AIX112" s="1"/>
      <c r="AIY112" s="1"/>
      <c r="AIZ112" s="1"/>
      <c r="AJA112" s="1"/>
      <c r="AJB112" s="1"/>
      <c r="AJC112" s="1"/>
      <c r="AJD112" s="1"/>
      <c r="AJE112" s="1"/>
      <c r="AJF112" s="1"/>
      <c r="AJG112" s="1"/>
      <c r="AJH112" s="1"/>
      <c r="AJI112" s="1"/>
      <c r="AJJ112" s="1"/>
      <c r="AJK112" s="1"/>
      <c r="AJL112" s="1"/>
      <c r="AJM112" s="1"/>
      <c r="AJN112" s="1"/>
      <c r="AJO112" s="1"/>
      <c r="AJP112" s="1"/>
      <c r="AJQ112" s="1"/>
      <c r="AJR112" s="1"/>
      <c r="AJS112" s="1"/>
      <c r="AJT112" s="1"/>
      <c r="AJU112" s="1"/>
      <c r="AJV112" s="1"/>
      <c r="AJW112" s="1"/>
      <c r="AJX112" s="1"/>
      <c r="AJY112" s="1"/>
      <c r="AJZ112" s="1"/>
      <c r="AKA112" s="1"/>
      <c r="AKB112" s="1"/>
      <c r="AKC112" s="1"/>
      <c r="AKD112" s="1"/>
      <c r="AKE112" s="1"/>
      <c r="AKF112" s="1"/>
      <c r="AKG112" s="1"/>
      <c r="AKH112" s="1"/>
      <c r="AKI112" s="1"/>
      <c r="AKJ112" s="1"/>
      <c r="AKK112" s="1"/>
      <c r="AKL112" s="1"/>
      <c r="AKM112" s="1"/>
      <c r="AKN112" s="1"/>
      <c r="AKO112" s="1"/>
      <c r="AKP112" s="1"/>
      <c r="AKQ112" s="1"/>
      <c r="AKR112" s="1"/>
      <c r="AKS112" s="1"/>
      <c r="AKT112" s="1"/>
      <c r="AKU112" s="1"/>
      <c r="AKV112" s="1"/>
      <c r="AKW112" s="1"/>
      <c r="AKX112" s="1"/>
      <c r="AKY112" s="1"/>
      <c r="AKZ112" s="1"/>
      <c r="ALA112" s="1"/>
      <c r="ALB112" s="1"/>
      <c r="ALC112" s="1"/>
      <c r="ALD112" s="1"/>
      <c r="ALE112" s="1"/>
      <c r="ALF112" s="1"/>
      <c r="ALG112" s="1"/>
      <c r="ALH112" s="1"/>
      <c r="ALI112" s="1"/>
      <c r="ALJ112" s="1"/>
      <c r="ALK112" s="1"/>
      <c r="ALL112" s="1"/>
      <c r="ALM112" s="1"/>
      <c r="ALN112" s="1"/>
      <c r="ALO112" s="1"/>
      <c r="ALP112" s="1"/>
      <c r="ALQ112" s="1"/>
      <c r="ALR112" s="1"/>
      <c r="ALS112" s="1"/>
      <c r="ALT112" s="1"/>
      <c r="ALU112" s="1"/>
      <c r="ALV112" s="1"/>
      <c r="ALW112" s="1"/>
      <c r="ALX112" s="1"/>
      <c r="ALY112" s="1"/>
      <c r="ALZ112" s="1"/>
      <c r="AMA112" s="1"/>
      <c r="AMB112" s="1"/>
      <c r="AMC112" s="1"/>
      <c r="AMD112" s="1"/>
      <c r="AME112" s="1"/>
      <c r="AMF112" s="1"/>
      <c r="AMG112" s="1"/>
      <c r="AMH112" s="1"/>
      <c r="AMI112" s="1"/>
      <c r="AMJ112" s="1"/>
    </row>
    <row r="113" spans="1:12" ht="12.75">
      <c r="A113" s="44" t="s">
        <v>127</v>
      </c>
      <c r="B113" s="23">
        <f>SUM(B114,B117)</f>
        <v>0</v>
      </c>
      <c r="C113" s="23">
        <f>SUM(C114,C117)</f>
        <v>0</v>
      </c>
      <c r="D113" s="23">
        <f>SUM(D114,D117)</f>
        <v>0</v>
      </c>
      <c r="E113" s="23">
        <f>SUM(E114,E117)</f>
        <v>0</v>
      </c>
      <c r="F113" s="80">
        <f t="shared" si="9"/>
        <v>0</v>
      </c>
      <c r="G113" s="23">
        <f>SUM(G114,G117)</f>
        <v>0</v>
      </c>
      <c r="H113" s="23">
        <f>SUM(H114,H117)</f>
        <v>0</v>
      </c>
      <c r="I113" s="80">
        <f t="shared" si="10"/>
        <v>0</v>
      </c>
      <c r="J113" s="23">
        <f>SUM(J114,J117)</f>
        <v>0</v>
      </c>
      <c r="K113" s="23"/>
      <c r="L113" s="22">
        <f>SUM(L114,L117)</f>
        <v>0</v>
      </c>
    </row>
    <row r="114" spans="1:12" ht="12.75" hidden="1">
      <c r="A114" s="28" t="s">
        <v>128</v>
      </c>
      <c r="B114" s="29">
        <f>SUM(B115:B116)</f>
        <v>0</v>
      </c>
      <c r="C114" s="29">
        <f>SUM(C115:C116)</f>
        <v>0</v>
      </c>
      <c r="D114" s="29">
        <f>SUM(D115:D116)</f>
        <v>0</v>
      </c>
      <c r="E114" s="29">
        <f>SUM(E115:E116)</f>
        <v>0</v>
      </c>
      <c r="F114" s="80">
        <f t="shared" si="9"/>
        <v>0</v>
      </c>
      <c r="G114" s="29">
        <f>SUM(G115:G116)</f>
        <v>0</v>
      </c>
      <c r="H114" s="29">
        <f>SUM(H115:H116)</f>
        <v>0</v>
      </c>
      <c r="I114" s="80">
        <f t="shared" si="10"/>
        <v>0</v>
      </c>
      <c r="J114" s="29">
        <f>SUM(J115:J116)</f>
        <v>0</v>
      </c>
      <c r="K114" s="29"/>
      <c r="L114" s="24">
        <f>SUM(L115:L116)</f>
        <v>0</v>
      </c>
    </row>
    <row r="115" spans="1:12" ht="12.75" hidden="1">
      <c r="A115" s="28" t="s">
        <v>129</v>
      </c>
      <c r="B115" s="29"/>
      <c r="C115" s="29"/>
      <c r="D115" s="29"/>
      <c r="E115" s="29"/>
      <c r="F115" s="80">
        <f t="shared" si="9"/>
        <v>0</v>
      </c>
      <c r="G115" s="29"/>
      <c r="H115" s="29"/>
      <c r="I115" s="80">
        <f t="shared" si="10"/>
        <v>0</v>
      </c>
      <c r="J115" s="29"/>
      <c r="K115" s="29"/>
      <c r="L115" s="24"/>
    </row>
    <row r="116" spans="1:12" ht="12.75" hidden="1">
      <c r="A116" s="28" t="s">
        <v>130</v>
      </c>
      <c r="B116" s="29"/>
      <c r="C116" s="29"/>
      <c r="D116" s="29"/>
      <c r="E116" s="29"/>
      <c r="F116" s="80">
        <f t="shared" si="9"/>
        <v>0</v>
      </c>
      <c r="G116" s="29"/>
      <c r="H116" s="29"/>
      <c r="I116" s="80">
        <f t="shared" si="10"/>
        <v>0</v>
      </c>
      <c r="J116" s="29"/>
      <c r="K116" s="29"/>
      <c r="L116" s="24"/>
    </row>
    <row r="117" spans="1:12" ht="12.75" hidden="1">
      <c r="A117" s="28" t="s">
        <v>131</v>
      </c>
      <c r="B117" s="29">
        <f>SUM(B118:B119)</f>
        <v>0</v>
      </c>
      <c r="C117" s="29">
        <f>SUM(C118:C119)</f>
        <v>0</v>
      </c>
      <c r="D117" s="29">
        <f>SUM(D118:D119)</f>
        <v>0</v>
      </c>
      <c r="E117" s="29">
        <f>SUM(E118:E119)</f>
        <v>0</v>
      </c>
      <c r="F117" s="80">
        <f t="shared" si="9"/>
        <v>0</v>
      </c>
      <c r="G117" s="29">
        <f>SUM(G118:G119)</f>
        <v>0</v>
      </c>
      <c r="H117" s="29">
        <f>SUM(H118:H119)</f>
        <v>0</v>
      </c>
      <c r="I117" s="80">
        <f t="shared" si="10"/>
        <v>0</v>
      </c>
      <c r="J117" s="29">
        <f>SUM(J118:J119)</f>
        <v>0</v>
      </c>
      <c r="K117" s="29"/>
      <c r="L117" s="24">
        <f>SUM(L118:L119)</f>
        <v>0</v>
      </c>
    </row>
    <row r="118" spans="1:12" ht="12.75" hidden="1">
      <c r="A118" s="28" t="s">
        <v>129</v>
      </c>
      <c r="B118" s="29"/>
      <c r="C118" s="29"/>
      <c r="D118" s="29"/>
      <c r="E118" s="29"/>
      <c r="F118" s="80">
        <f t="shared" si="9"/>
        <v>0</v>
      </c>
      <c r="G118" s="29"/>
      <c r="H118" s="29"/>
      <c r="I118" s="80">
        <f t="shared" si="10"/>
        <v>0</v>
      </c>
      <c r="J118" s="29"/>
      <c r="K118" s="29"/>
      <c r="L118" s="24"/>
    </row>
    <row r="119" spans="1:12" ht="12.75" hidden="1">
      <c r="A119" s="84" t="s">
        <v>130</v>
      </c>
      <c r="B119" s="36"/>
      <c r="C119" s="36"/>
      <c r="D119" s="36"/>
      <c r="E119" s="36"/>
      <c r="F119" s="80">
        <f t="shared" si="9"/>
        <v>0</v>
      </c>
      <c r="G119" s="36"/>
      <c r="H119" s="36"/>
      <c r="I119" s="80">
        <f t="shared" si="10"/>
        <v>0</v>
      </c>
      <c r="J119" s="36"/>
      <c r="K119" s="36"/>
      <c r="L119" s="37"/>
    </row>
    <row r="120" spans="1:12" ht="12.75">
      <c r="A120" s="85" t="s">
        <v>132</v>
      </c>
      <c r="B120" s="83">
        <f>SUM(B112,B113)</f>
        <v>155423</v>
      </c>
      <c r="C120" s="83">
        <f>SUM(C112,C113)</f>
        <v>1093915</v>
      </c>
      <c r="D120" s="83">
        <f>SUM(D112,D113)</f>
        <v>127478.42</v>
      </c>
      <c r="E120" s="83">
        <f>SUM(E112,E113)</f>
        <v>920098.61</v>
      </c>
      <c r="F120" s="83">
        <f t="shared" si="9"/>
        <v>173816.39</v>
      </c>
      <c r="G120" s="83">
        <f>SUM(G112,G113)</f>
        <v>182795.41</v>
      </c>
      <c r="H120" s="83">
        <f>SUM(H112,H113)</f>
        <v>600463.46</v>
      </c>
      <c r="I120" s="83">
        <f t="shared" si="10"/>
        <v>493451.54000000004</v>
      </c>
      <c r="J120" s="83">
        <f>SUM(J112,J113)</f>
        <v>600463.46</v>
      </c>
      <c r="K120" s="43"/>
      <c r="L120" s="42">
        <f>SUM(L112,L113)</f>
        <v>0</v>
      </c>
    </row>
    <row r="121" spans="1:12" ht="12.75">
      <c r="A121" s="85" t="s">
        <v>133</v>
      </c>
      <c r="B121" s="86"/>
      <c r="C121" s="86"/>
      <c r="D121" s="86"/>
      <c r="E121" s="297">
        <f>IF(J87&gt;E120,J87-E120,0)</f>
        <v>0</v>
      </c>
      <c r="F121" s="86"/>
      <c r="G121" s="86"/>
      <c r="H121" s="297">
        <f>IF(J87&gt;H120,J87-H120,0)</f>
        <v>0</v>
      </c>
      <c r="I121" s="86"/>
      <c r="J121" s="87">
        <f>IF(J87&gt;J120,J87-J120,0)</f>
        <v>0</v>
      </c>
      <c r="K121" s="306"/>
      <c r="L121" s="306"/>
    </row>
    <row r="122" spans="1:12" ht="12.75">
      <c r="A122" s="88" t="s">
        <v>134</v>
      </c>
      <c r="B122" s="89">
        <f t="shared" ref="B122:J122" si="11">B120+B121</f>
        <v>155423</v>
      </c>
      <c r="C122" s="89">
        <f t="shared" si="11"/>
        <v>1093915</v>
      </c>
      <c r="D122" s="89">
        <f t="shared" si="11"/>
        <v>127478.42</v>
      </c>
      <c r="E122" s="89">
        <f t="shared" si="11"/>
        <v>920098.61</v>
      </c>
      <c r="F122" s="89">
        <f t="shared" si="11"/>
        <v>173816.39</v>
      </c>
      <c r="G122" s="89">
        <f t="shared" si="11"/>
        <v>182795.41</v>
      </c>
      <c r="H122" s="89">
        <f t="shared" si="11"/>
        <v>600463.46</v>
      </c>
      <c r="I122" s="89">
        <f t="shared" si="11"/>
        <v>493451.54000000004</v>
      </c>
      <c r="J122" s="89">
        <f t="shared" si="11"/>
        <v>600463.46</v>
      </c>
      <c r="K122" s="313">
        <f>L120+K121</f>
        <v>0</v>
      </c>
      <c r="L122" s="313"/>
    </row>
    <row r="123" spans="1:12" ht="12.75">
      <c r="A123" s="85" t="s">
        <v>135</v>
      </c>
      <c r="B123" s="83"/>
      <c r="C123" s="83"/>
      <c r="D123" s="86"/>
      <c r="E123" s="86"/>
      <c r="F123" s="87"/>
      <c r="G123" s="86"/>
      <c r="H123" s="86"/>
      <c r="I123" s="87"/>
      <c r="J123" s="86"/>
      <c r="K123" s="306"/>
      <c r="L123" s="306"/>
    </row>
    <row r="124" spans="1:12" ht="12.75" customHeight="1">
      <c r="A124" s="314" t="s">
        <v>430</v>
      </c>
      <c r="B124" s="314"/>
      <c r="C124" s="314"/>
      <c r="D124" s="314"/>
      <c r="E124" s="314"/>
      <c r="F124" s="314"/>
      <c r="G124" s="314"/>
      <c r="H124" s="314"/>
      <c r="I124" s="314"/>
      <c r="J124" s="314"/>
      <c r="K124" s="314"/>
    </row>
    <row r="125" spans="1:12" ht="13.5" customHeight="1">
      <c r="A125" s="315" t="s">
        <v>136</v>
      </c>
      <c r="B125" s="315"/>
      <c r="C125" s="315"/>
      <c r="D125" s="315"/>
      <c r="E125" s="315"/>
      <c r="F125" s="315"/>
      <c r="G125" s="315"/>
      <c r="H125" s="315"/>
      <c r="I125" s="90"/>
      <c r="J125" s="90"/>
      <c r="K125" s="90"/>
    </row>
    <row r="126" spans="1:12" ht="12.75" customHeight="1">
      <c r="A126" s="315" t="s">
        <v>137</v>
      </c>
      <c r="B126" s="315"/>
      <c r="C126" s="315"/>
      <c r="D126" s="90"/>
      <c r="E126" s="90"/>
      <c r="F126" s="90"/>
      <c r="G126" s="90"/>
      <c r="H126" s="90"/>
      <c r="I126" s="90"/>
      <c r="J126" s="90"/>
      <c r="K126" s="90"/>
    </row>
    <row r="127" spans="1:12" ht="12.75">
      <c r="A127" s="196" t="s">
        <v>428</v>
      </c>
      <c r="B127" s="196"/>
      <c r="C127" s="196"/>
      <c r="D127" s="299"/>
      <c r="E127" s="299"/>
      <c r="F127" s="299"/>
      <c r="G127" s="299"/>
      <c r="H127" s="299"/>
      <c r="I127" s="299"/>
      <c r="J127" s="299"/>
      <c r="K127" s="299"/>
      <c r="L127" s="299"/>
    </row>
    <row r="128" spans="1:12" ht="12.75" hidden="1" customHeight="1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</row>
    <row r="129" spans="1:12" ht="11.25" hidden="1" customHeight="1">
      <c r="A129" s="92"/>
      <c r="B129" s="303" t="s">
        <v>7</v>
      </c>
      <c r="C129" s="303"/>
      <c r="D129" s="303" t="s">
        <v>8</v>
      </c>
      <c r="E129" s="303"/>
      <c r="F129" s="304" t="s">
        <v>9</v>
      </c>
      <c r="G129" s="304"/>
      <c r="H129" s="304"/>
      <c r="I129" s="304"/>
      <c r="J129" s="304"/>
      <c r="K129" s="304"/>
      <c r="L129" s="9" t="s">
        <v>10</v>
      </c>
    </row>
    <row r="130" spans="1:12" ht="11.25" hidden="1" customHeight="1">
      <c r="A130" s="93" t="s">
        <v>138</v>
      </c>
      <c r="B130" s="303"/>
      <c r="C130" s="303"/>
      <c r="D130" s="303"/>
      <c r="E130" s="303"/>
      <c r="F130" s="305" t="s">
        <v>12</v>
      </c>
      <c r="G130" s="305"/>
      <c r="H130" s="11" t="s">
        <v>13</v>
      </c>
      <c r="I130" s="305" t="s">
        <v>14</v>
      </c>
      <c r="J130" s="305"/>
      <c r="K130" s="12" t="s">
        <v>13</v>
      </c>
      <c r="L130" s="13"/>
    </row>
    <row r="131" spans="1:12" ht="11.25" hidden="1" customHeight="1">
      <c r="A131" s="94"/>
      <c r="B131" s="15"/>
      <c r="C131" s="16"/>
      <c r="D131" s="301" t="s">
        <v>15</v>
      </c>
      <c r="E131" s="301"/>
      <c r="F131" s="301" t="s">
        <v>16</v>
      </c>
      <c r="G131" s="301"/>
      <c r="H131" s="18" t="s">
        <v>17</v>
      </c>
      <c r="I131" s="301" t="s">
        <v>18</v>
      </c>
      <c r="J131" s="301"/>
      <c r="K131" s="19" t="s">
        <v>19</v>
      </c>
      <c r="L131" s="17" t="s">
        <v>20</v>
      </c>
    </row>
    <row r="132" spans="1:12" ht="11.25" hidden="1" customHeight="1">
      <c r="A132" s="44" t="s">
        <v>81</v>
      </c>
      <c r="B132" s="26"/>
      <c r="C132" s="22">
        <f>SUM(C133,C173)</f>
        <v>0</v>
      </c>
      <c r="D132" s="22"/>
      <c r="E132" s="22">
        <f>SUM(E133,E173)</f>
        <v>0</v>
      </c>
      <c r="F132" s="22"/>
      <c r="G132" s="22">
        <f>SUM(G133,G173)</f>
        <v>0</v>
      </c>
      <c r="H132" s="25" t="e">
        <f t="shared" ref="H132:H163" si="12">G132/E132</f>
        <v>#DIV/0!</v>
      </c>
      <c r="I132" s="95"/>
      <c r="J132" s="22">
        <f>SUM(J133,J173)</f>
        <v>0</v>
      </c>
      <c r="K132" s="96" t="e">
        <f t="shared" ref="K132:K163" si="13">J132/E132</f>
        <v>#DIV/0!</v>
      </c>
      <c r="L132" s="97">
        <f t="shared" ref="L132:L163" si="14">E132-J132</f>
        <v>0</v>
      </c>
    </row>
    <row r="133" spans="1:12" ht="11.25" hidden="1" customHeight="1">
      <c r="A133" s="28" t="s">
        <v>22</v>
      </c>
      <c r="B133" s="98"/>
      <c r="C133" s="24">
        <f>SUM(C134,C138,C143,C151,C152,C153,C159,C168)</f>
        <v>0</v>
      </c>
      <c r="D133" s="24"/>
      <c r="E133" s="24">
        <f>SUM(E134,E138,E143,E151,E152,E153,E159,E168)</f>
        <v>0</v>
      </c>
      <c r="F133" s="24"/>
      <c r="G133" s="24">
        <f>SUM(G134,G138,G143,G151,G152,G153,G159,G168)</f>
        <v>0</v>
      </c>
      <c r="H133" s="30" t="e">
        <f t="shared" si="12"/>
        <v>#DIV/0!</v>
      </c>
      <c r="I133" s="99"/>
      <c r="J133" s="24">
        <f>SUM(J134,J138,J143,J151,J152,J153,J159,J168)</f>
        <v>0</v>
      </c>
      <c r="K133" s="100" t="e">
        <f t="shared" si="13"/>
        <v>#DIV/0!</v>
      </c>
      <c r="L133" s="27">
        <f t="shared" si="14"/>
        <v>0</v>
      </c>
    </row>
    <row r="134" spans="1:12" ht="11.25" hidden="1" customHeight="1">
      <c r="A134" s="28" t="s">
        <v>139</v>
      </c>
      <c r="B134" s="98"/>
      <c r="C134" s="24">
        <f>SUM(C135:C137)</f>
        <v>0</v>
      </c>
      <c r="D134" s="24"/>
      <c r="E134" s="24">
        <f>SUM(E135:E137)</f>
        <v>0</v>
      </c>
      <c r="F134" s="24"/>
      <c r="G134" s="24">
        <f>SUM(G135:G137)</f>
        <v>0</v>
      </c>
      <c r="H134" s="30" t="e">
        <f t="shared" si="12"/>
        <v>#DIV/0!</v>
      </c>
      <c r="I134" s="99"/>
      <c r="J134" s="24">
        <f>SUM(J135:J137)</f>
        <v>0</v>
      </c>
      <c r="K134" s="100" t="e">
        <f t="shared" si="13"/>
        <v>#DIV/0!</v>
      </c>
      <c r="L134" s="27">
        <f t="shared" si="14"/>
        <v>0</v>
      </c>
    </row>
    <row r="135" spans="1:12" ht="11.25" hidden="1" customHeight="1">
      <c r="A135" s="28" t="s">
        <v>24</v>
      </c>
      <c r="B135" s="98"/>
      <c r="C135" s="24"/>
      <c r="D135" s="24"/>
      <c r="E135" s="24"/>
      <c r="F135" s="24"/>
      <c r="G135" s="24"/>
      <c r="H135" s="30" t="e">
        <f t="shared" si="12"/>
        <v>#DIV/0!</v>
      </c>
      <c r="I135" s="99"/>
      <c r="J135" s="24"/>
      <c r="K135" s="100" t="e">
        <f t="shared" si="13"/>
        <v>#DIV/0!</v>
      </c>
      <c r="L135" s="27">
        <f t="shared" si="14"/>
        <v>0</v>
      </c>
    </row>
    <row r="136" spans="1:12" ht="11.25" hidden="1" customHeight="1">
      <c r="A136" s="28" t="s">
        <v>25</v>
      </c>
      <c r="B136" s="98"/>
      <c r="C136" s="24"/>
      <c r="D136" s="24"/>
      <c r="E136" s="24"/>
      <c r="F136" s="24"/>
      <c r="G136" s="24"/>
      <c r="H136" s="30" t="e">
        <f t="shared" si="12"/>
        <v>#DIV/0!</v>
      </c>
      <c r="I136" s="99"/>
      <c r="J136" s="24"/>
      <c r="K136" s="100" t="e">
        <f t="shared" si="13"/>
        <v>#DIV/0!</v>
      </c>
      <c r="L136" s="27">
        <f t="shared" si="14"/>
        <v>0</v>
      </c>
    </row>
    <row r="137" spans="1:12" ht="11.25" hidden="1" customHeight="1">
      <c r="A137" s="28" t="s">
        <v>26</v>
      </c>
      <c r="B137" s="98"/>
      <c r="C137" s="24"/>
      <c r="D137" s="24"/>
      <c r="E137" s="24"/>
      <c r="F137" s="24"/>
      <c r="G137" s="24"/>
      <c r="H137" s="30" t="e">
        <f t="shared" si="12"/>
        <v>#DIV/0!</v>
      </c>
      <c r="I137" s="99"/>
      <c r="J137" s="24"/>
      <c r="K137" s="100" t="e">
        <f t="shared" si="13"/>
        <v>#DIV/0!</v>
      </c>
      <c r="L137" s="27">
        <f t="shared" si="14"/>
        <v>0</v>
      </c>
    </row>
    <row r="138" spans="1:12" ht="11.25" hidden="1" customHeight="1">
      <c r="A138" s="28" t="s">
        <v>27</v>
      </c>
      <c r="B138" s="98"/>
      <c r="C138" s="24">
        <f>SUM(C139:C142)</f>
        <v>0</v>
      </c>
      <c r="D138" s="24"/>
      <c r="E138" s="24">
        <f>SUM(E139:E142)</f>
        <v>0</v>
      </c>
      <c r="F138" s="24"/>
      <c r="G138" s="24">
        <f>SUM(G139:G142)</f>
        <v>0</v>
      </c>
      <c r="H138" s="30" t="e">
        <f t="shared" si="12"/>
        <v>#DIV/0!</v>
      </c>
      <c r="I138" s="99"/>
      <c r="J138" s="24">
        <f>SUM(J139:J142)</f>
        <v>0</v>
      </c>
      <c r="K138" s="100" t="e">
        <f t="shared" si="13"/>
        <v>#DIV/0!</v>
      </c>
      <c r="L138" s="27">
        <f t="shared" si="14"/>
        <v>0</v>
      </c>
    </row>
    <row r="139" spans="1:12" ht="11.25" hidden="1" customHeight="1">
      <c r="A139" s="84" t="s">
        <v>28</v>
      </c>
      <c r="B139" s="101"/>
      <c r="C139" s="37"/>
      <c r="D139" s="37"/>
      <c r="E139" s="37"/>
      <c r="F139" s="37"/>
      <c r="G139" s="37"/>
      <c r="H139" s="38" t="e">
        <f t="shared" si="12"/>
        <v>#DIV/0!</v>
      </c>
      <c r="I139" s="102"/>
      <c r="J139" s="37"/>
      <c r="K139" s="103" t="e">
        <f t="shared" si="13"/>
        <v>#DIV/0!</v>
      </c>
      <c r="L139" s="104">
        <f t="shared" si="14"/>
        <v>0</v>
      </c>
    </row>
    <row r="140" spans="1:12" ht="11.25" hidden="1" customHeight="1">
      <c r="A140" s="28" t="s">
        <v>29</v>
      </c>
      <c r="B140" s="98"/>
      <c r="C140" s="24"/>
      <c r="D140" s="24"/>
      <c r="E140" s="24"/>
      <c r="F140" s="24"/>
      <c r="G140" s="24"/>
      <c r="H140" s="30" t="e">
        <f t="shared" si="12"/>
        <v>#DIV/0!</v>
      </c>
      <c r="I140" s="99"/>
      <c r="J140" s="24"/>
      <c r="K140" s="100" t="e">
        <f t="shared" si="13"/>
        <v>#DIV/0!</v>
      </c>
      <c r="L140" s="27">
        <f t="shared" si="14"/>
        <v>0</v>
      </c>
    </row>
    <row r="141" spans="1:12" ht="25.5" hidden="1">
      <c r="A141" s="105" t="s">
        <v>30</v>
      </c>
      <c r="B141" s="98"/>
      <c r="C141" s="24"/>
      <c r="D141" s="24"/>
      <c r="E141" s="24"/>
      <c r="F141" s="24"/>
      <c r="G141" s="24"/>
      <c r="H141" s="30" t="e">
        <f t="shared" si="12"/>
        <v>#DIV/0!</v>
      </c>
      <c r="I141" s="99"/>
      <c r="J141" s="24"/>
      <c r="K141" s="100" t="e">
        <f t="shared" si="13"/>
        <v>#DIV/0!</v>
      </c>
      <c r="L141" s="27">
        <f t="shared" si="14"/>
        <v>0</v>
      </c>
    </row>
    <row r="142" spans="1:12" ht="12.75" hidden="1">
      <c r="A142" s="31" t="s">
        <v>31</v>
      </c>
      <c r="B142" s="98"/>
      <c r="C142" s="24"/>
      <c r="D142" s="24"/>
      <c r="E142" s="24"/>
      <c r="F142" s="24"/>
      <c r="G142" s="24"/>
      <c r="H142" s="30" t="e">
        <f t="shared" si="12"/>
        <v>#DIV/0!</v>
      </c>
      <c r="I142" s="99"/>
      <c r="J142" s="24"/>
      <c r="K142" s="100" t="e">
        <f t="shared" si="13"/>
        <v>#DIV/0!</v>
      </c>
      <c r="L142" s="27">
        <f t="shared" si="14"/>
        <v>0</v>
      </c>
    </row>
    <row r="143" spans="1:12" ht="11.25" hidden="1" customHeight="1">
      <c r="A143" s="28" t="s">
        <v>32</v>
      </c>
      <c r="B143" s="98"/>
      <c r="C143" s="24">
        <f>SUM(C144:C150)</f>
        <v>0</v>
      </c>
      <c r="D143" s="24"/>
      <c r="E143" s="24">
        <f>SUM(E144:E150)</f>
        <v>0</v>
      </c>
      <c r="F143" s="24"/>
      <c r="G143" s="24">
        <f>SUM(G144:G150)</f>
        <v>0</v>
      </c>
      <c r="H143" s="30" t="e">
        <f t="shared" si="12"/>
        <v>#DIV/0!</v>
      </c>
      <c r="I143" s="99"/>
      <c r="J143" s="24">
        <f>SUM(J144:J150)</f>
        <v>0</v>
      </c>
      <c r="K143" s="100" t="e">
        <f t="shared" si="13"/>
        <v>#DIV/0!</v>
      </c>
      <c r="L143" s="27">
        <f t="shared" si="14"/>
        <v>0</v>
      </c>
    </row>
    <row r="144" spans="1:12" ht="11.25" hidden="1" customHeight="1">
      <c r="A144" s="28" t="s">
        <v>33</v>
      </c>
      <c r="B144" s="98"/>
      <c r="C144" s="24"/>
      <c r="D144" s="24"/>
      <c r="E144" s="24"/>
      <c r="F144" s="24"/>
      <c r="G144" s="24"/>
      <c r="H144" s="30" t="e">
        <f t="shared" si="12"/>
        <v>#DIV/0!</v>
      </c>
      <c r="I144" s="99"/>
      <c r="J144" s="24"/>
      <c r="K144" s="100" t="e">
        <f t="shared" si="13"/>
        <v>#DIV/0!</v>
      </c>
      <c r="L144" s="27">
        <f t="shared" si="14"/>
        <v>0</v>
      </c>
    </row>
    <row r="145" spans="1:12" ht="11.25" hidden="1" customHeight="1">
      <c r="A145" s="28" t="s">
        <v>34</v>
      </c>
      <c r="B145" s="98"/>
      <c r="C145" s="24"/>
      <c r="D145" s="24"/>
      <c r="E145" s="24"/>
      <c r="F145" s="24"/>
      <c r="G145" s="24"/>
      <c r="H145" s="30" t="e">
        <f t="shared" si="12"/>
        <v>#DIV/0!</v>
      </c>
      <c r="I145" s="99"/>
      <c r="J145" s="24"/>
      <c r="K145" s="100" t="e">
        <f t="shared" si="13"/>
        <v>#DIV/0!</v>
      </c>
      <c r="L145" s="27">
        <f t="shared" si="14"/>
        <v>0</v>
      </c>
    </row>
    <row r="146" spans="1:12" ht="25.5" hidden="1">
      <c r="A146" s="31" t="s">
        <v>140</v>
      </c>
      <c r="B146" s="98"/>
      <c r="C146" s="24"/>
      <c r="D146" s="24"/>
      <c r="E146" s="24"/>
      <c r="F146" s="24"/>
      <c r="G146" s="24"/>
      <c r="H146" s="30" t="e">
        <f t="shared" si="12"/>
        <v>#DIV/0!</v>
      </c>
      <c r="I146" s="99"/>
      <c r="J146" s="24"/>
      <c r="K146" s="100" t="e">
        <f t="shared" si="13"/>
        <v>#DIV/0!</v>
      </c>
      <c r="L146" s="27">
        <f t="shared" si="14"/>
        <v>0</v>
      </c>
    </row>
    <row r="147" spans="1:12" ht="11.25" hidden="1" customHeight="1">
      <c r="A147" s="28" t="s">
        <v>36</v>
      </c>
      <c r="B147" s="98"/>
      <c r="C147" s="24"/>
      <c r="D147" s="24"/>
      <c r="E147" s="24"/>
      <c r="F147" s="24"/>
      <c r="G147" s="24"/>
      <c r="H147" s="30" t="e">
        <f t="shared" si="12"/>
        <v>#DIV/0!</v>
      </c>
      <c r="I147" s="99"/>
      <c r="J147" s="24"/>
      <c r="K147" s="100" t="e">
        <f t="shared" si="13"/>
        <v>#DIV/0!</v>
      </c>
      <c r="L147" s="27">
        <f t="shared" si="14"/>
        <v>0</v>
      </c>
    </row>
    <row r="148" spans="1:12" ht="11.25" hidden="1" customHeight="1">
      <c r="A148" s="28" t="s">
        <v>37</v>
      </c>
      <c r="B148" s="98"/>
      <c r="C148" s="24"/>
      <c r="D148" s="24"/>
      <c r="E148" s="24"/>
      <c r="F148" s="24"/>
      <c r="G148" s="24"/>
      <c r="H148" s="30" t="e">
        <f t="shared" si="12"/>
        <v>#DIV/0!</v>
      </c>
      <c r="I148" s="99"/>
      <c r="J148" s="24"/>
      <c r="K148" s="100" t="e">
        <f t="shared" si="13"/>
        <v>#DIV/0!</v>
      </c>
      <c r="L148" s="27">
        <f t="shared" si="14"/>
        <v>0</v>
      </c>
    </row>
    <row r="149" spans="1:12" ht="11.25" hidden="1" customHeight="1">
      <c r="A149" s="28" t="s">
        <v>141</v>
      </c>
      <c r="B149" s="98"/>
      <c r="C149" s="24"/>
      <c r="D149" s="24"/>
      <c r="E149" s="24"/>
      <c r="F149" s="24"/>
      <c r="G149" s="24"/>
      <c r="H149" s="30" t="e">
        <f t="shared" si="12"/>
        <v>#DIV/0!</v>
      </c>
      <c r="I149" s="99"/>
      <c r="J149" s="24"/>
      <c r="K149" s="100" t="e">
        <f t="shared" si="13"/>
        <v>#DIV/0!</v>
      </c>
      <c r="L149" s="27">
        <f t="shared" si="14"/>
        <v>0</v>
      </c>
    </row>
    <row r="150" spans="1:12" ht="11.25" hidden="1" customHeight="1">
      <c r="A150" s="28" t="s">
        <v>142</v>
      </c>
      <c r="B150" s="98"/>
      <c r="C150" s="24"/>
      <c r="D150" s="24"/>
      <c r="E150" s="24"/>
      <c r="F150" s="24"/>
      <c r="G150" s="24"/>
      <c r="H150" s="30" t="e">
        <f t="shared" si="12"/>
        <v>#DIV/0!</v>
      </c>
      <c r="I150" s="99"/>
      <c r="J150" s="24"/>
      <c r="K150" s="100" t="e">
        <f t="shared" si="13"/>
        <v>#DIV/0!</v>
      </c>
      <c r="L150" s="27">
        <f t="shared" si="14"/>
        <v>0</v>
      </c>
    </row>
    <row r="151" spans="1:12" ht="11.25" hidden="1" customHeight="1">
      <c r="A151" s="28" t="s">
        <v>40</v>
      </c>
      <c r="B151" s="98"/>
      <c r="C151" s="24"/>
      <c r="D151" s="24"/>
      <c r="E151" s="24"/>
      <c r="F151" s="24"/>
      <c r="G151" s="24"/>
      <c r="H151" s="30" t="e">
        <f t="shared" si="12"/>
        <v>#DIV/0!</v>
      </c>
      <c r="I151" s="99"/>
      <c r="J151" s="24"/>
      <c r="K151" s="100" t="e">
        <f t="shared" si="13"/>
        <v>#DIV/0!</v>
      </c>
      <c r="L151" s="27">
        <f t="shared" si="14"/>
        <v>0</v>
      </c>
    </row>
    <row r="152" spans="1:12" ht="11.25" hidden="1" customHeight="1">
      <c r="A152" s="28" t="s">
        <v>41</v>
      </c>
      <c r="B152" s="98"/>
      <c r="C152" s="24"/>
      <c r="D152" s="24"/>
      <c r="E152" s="24"/>
      <c r="F152" s="24"/>
      <c r="G152" s="24"/>
      <c r="H152" s="30" t="e">
        <f t="shared" si="12"/>
        <v>#DIV/0!</v>
      </c>
      <c r="I152" s="99"/>
      <c r="J152" s="24"/>
      <c r="K152" s="100" t="e">
        <f t="shared" si="13"/>
        <v>#DIV/0!</v>
      </c>
      <c r="L152" s="27">
        <f t="shared" si="14"/>
        <v>0</v>
      </c>
    </row>
    <row r="153" spans="1:12" ht="11.25" hidden="1" customHeight="1">
      <c r="A153" s="28" t="s">
        <v>42</v>
      </c>
      <c r="B153" s="98"/>
      <c r="C153" s="24">
        <f>SUM(C154:C158)</f>
        <v>0</v>
      </c>
      <c r="D153" s="24"/>
      <c r="E153" s="24">
        <f>SUM(E154:E158)</f>
        <v>0</v>
      </c>
      <c r="F153" s="24"/>
      <c r="G153" s="24">
        <f>SUM(G154:G158)</f>
        <v>0</v>
      </c>
      <c r="H153" s="30" t="e">
        <f t="shared" si="12"/>
        <v>#DIV/0!</v>
      </c>
      <c r="I153" s="99"/>
      <c r="J153" s="24">
        <f>SUM(J154:J158)</f>
        <v>0</v>
      </c>
      <c r="K153" s="100" t="e">
        <f t="shared" si="13"/>
        <v>#DIV/0!</v>
      </c>
      <c r="L153" s="27">
        <f t="shared" si="14"/>
        <v>0</v>
      </c>
    </row>
    <row r="154" spans="1:12" ht="11.25" hidden="1" customHeight="1">
      <c r="A154" s="28" t="s">
        <v>43</v>
      </c>
      <c r="B154" s="98"/>
      <c r="C154" s="24"/>
      <c r="D154" s="24"/>
      <c r="E154" s="24"/>
      <c r="F154" s="24"/>
      <c r="G154" s="24"/>
      <c r="H154" s="30" t="e">
        <f t="shared" si="12"/>
        <v>#DIV/0!</v>
      </c>
      <c r="I154" s="99"/>
      <c r="J154" s="24"/>
      <c r="K154" s="100" t="e">
        <f t="shared" si="13"/>
        <v>#DIV/0!</v>
      </c>
      <c r="L154" s="27">
        <f t="shared" si="14"/>
        <v>0</v>
      </c>
    </row>
    <row r="155" spans="1:12" ht="11.25" hidden="1" customHeight="1">
      <c r="A155" s="28" t="s">
        <v>44</v>
      </c>
      <c r="B155" s="98"/>
      <c r="C155" s="24"/>
      <c r="D155" s="24"/>
      <c r="E155" s="24"/>
      <c r="F155" s="24"/>
      <c r="G155" s="24"/>
      <c r="H155" s="30" t="e">
        <f t="shared" si="12"/>
        <v>#DIV/0!</v>
      </c>
      <c r="I155" s="99"/>
      <c r="J155" s="24"/>
      <c r="K155" s="100" t="e">
        <f t="shared" si="13"/>
        <v>#DIV/0!</v>
      </c>
      <c r="L155" s="27">
        <f t="shared" si="14"/>
        <v>0</v>
      </c>
    </row>
    <row r="156" spans="1:12" ht="11.25" hidden="1" customHeight="1">
      <c r="A156" s="28" t="s">
        <v>45</v>
      </c>
      <c r="B156" s="98"/>
      <c r="C156" s="24"/>
      <c r="D156" s="24"/>
      <c r="E156" s="24"/>
      <c r="F156" s="24"/>
      <c r="G156" s="24"/>
      <c r="H156" s="30" t="e">
        <f t="shared" si="12"/>
        <v>#DIV/0!</v>
      </c>
      <c r="I156" s="99"/>
      <c r="J156" s="24"/>
      <c r="K156" s="100" t="e">
        <f t="shared" si="13"/>
        <v>#DIV/0!</v>
      </c>
      <c r="L156" s="27">
        <f t="shared" si="14"/>
        <v>0</v>
      </c>
    </row>
    <row r="157" spans="1:12" ht="11.25" hidden="1" customHeight="1">
      <c r="A157" s="28" t="s">
        <v>46</v>
      </c>
      <c r="B157" s="98"/>
      <c r="C157" s="24"/>
      <c r="D157" s="24"/>
      <c r="E157" s="24"/>
      <c r="F157" s="24"/>
      <c r="G157" s="24"/>
      <c r="H157" s="30" t="e">
        <f t="shared" si="12"/>
        <v>#DIV/0!</v>
      </c>
      <c r="I157" s="99"/>
      <c r="J157" s="24"/>
      <c r="K157" s="100" t="e">
        <f t="shared" si="13"/>
        <v>#DIV/0!</v>
      </c>
      <c r="L157" s="27">
        <f t="shared" si="14"/>
        <v>0</v>
      </c>
    </row>
    <row r="158" spans="1:12" ht="11.25" hidden="1" customHeight="1">
      <c r="A158" s="28" t="s">
        <v>47</v>
      </c>
      <c r="B158" s="98"/>
      <c r="C158" s="24"/>
      <c r="D158" s="24"/>
      <c r="E158" s="24"/>
      <c r="F158" s="24"/>
      <c r="G158" s="24"/>
      <c r="H158" s="30" t="e">
        <f t="shared" si="12"/>
        <v>#DIV/0!</v>
      </c>
      <c r="I158" s="99"/>
      <c r="J158" s="24"/>
      <c r="K158" s="100" t="e">
        <f t="shared" si="13"/>
        <v>#DIV/0!</v>
      </c>
      <c r="L158" s="27">
        <f t="shared" si="14"/>
        <v>0</v>
      </c>
    </row>
    <row r="159" spans="1:12" ht="11.25" hidden="1" customHeight="1">
      <c r="A159" s="28" t="s">
        <v>48</v>
      </c>
      <c r="B159" s="98"/>
      <c r="C159" s="24">
        <f>SUM(C160:C167)</f>
        <v>0</v>
      </c>
      <c r="D159" s="24"/>
      <c r="E159" s="24">
        <f>SUM(E160:E167)</f>
        <v>0</v>
      </c>
      <c r="F159" s="24"/>
      <c r="G159" s="24">
        <f>SUM(G160:G167)</f>
        <v>0</v>
      </c>
      <c r="H159" s="30" t="e">
        <f t="shared" si="12"/>
        <v>#DIV/0!</v>
      </c>
      <c r="I159" s="99"/>
      <c r="J159" s="24">
        <f>SUM(J160:J167)</f>
        <v>0</v>
      </c>
      <c r="K159" s="100" t="e">
        <f t="shared" si="13"/>
        <v>#DIV/0!</v>
      </c>
      <c r="L159" s="27">
        <f t="shared" si="14"/>
        <v>0</v>
      </c>
    </row>
    <row r="160" spans="1:12" ht="11.25" hidden="1" customHeight="1">
      <c r="A160" s="28" t="s">
        <v>49</v>
      </c>
      <c r="B160" s="98"/>
      <c r="C160" s="24"/>
      <c r="D160" s="24"/>
      <c r="E160" s="24"/>
      <c r="F160" s="24"/>
      <c r="G160" s="24"/>
      <c r="H160" s="30" t="e">
        <f t="shared" si="12"/>
        <v>#DIV/0!</v>
      </c>
      <c r="I160" s="99"/>
      <c r="J160" s="24"/>
      <c r="K160" s="100" t="e">
        <f t="shared" si="13"/>
        <v>#DIV/0!</v>
      </c>
      <c r="L160" s="27">
        <f t="shared" si="14"/>
        <v>0</v>
      </c>
    </row>
    <row r="161" spans="1:12" ht="11.25" hidden="1" customHeight="1">
      <c r="A161" s="28" t="s">
        <v>50</v>
      </c>
      <c r="B161" s="98"/>
      <c r="C161" s="24"/>
      <c r="D161" s="24"/>
      <c r="E161" s="24"/>
      <c r="F161" s="24"/>
      <c r="G161" s="24"/>
      <c r="H161" s="30" t="e">
        <f t="shared" si="12"/>
        <v>#DIV/0!</v>
      </c>
      <c r="I161" s="99"/>
      <c r="J161" s="24"/>
      <c r="K161" s="100" t="e">
        <f t="shared" si="13"/>
        <v>#DIV/0!</v>
      </c>
      <c r="L161" s="27">
        <f t="shared" si="14"/>
        <v>0</v>
      </c>
    </row>
    <row r="162" spans="1:12" ht="11.25" hidden="1" customHeight="1">
      <c r="A162" s="28" t="s">
        <v>51</v>
      </c>
      <c r="B162" s="98"/>
      <c r="C162" s="24"/>
      <c r="D162" s="24"/>
      <c r="E162" s="24"/>
      <c r="F162" s="24"/>
      <c r="G162" s="24"/>
      <c r="H162" s="30" t="e">
        <f t="shared" si="12"/>
        <v>#DIV/0!</v>
      </c>
      <c r="I162" s="99"/>
      <c r="J162" s="24"/>
      <c r="K162" s="100" t="e">
        <f t="shared" si="13"/>
        <v>#DIV/0!</v>
      </c>
      <c r="L162" s="27">
        <f t="shared" si="14"/>
        <v>0</v>
      </c>
    </row>
    <row r="163" spans="1:12" ht="11.25" hidden="1" customHeight="1">
      <c r="A163" s="28" t="s">
        <v>52</v>
      </c>
      <c r="B163" s="98"/>
      <c r="C163" s="24"/>
      <c r="D163" s="24"/>
      <c r="E163" s="24"/>
      <c r="F163" s="24"/>
      <c r="G163" s="24"/>
      <c r="H163" s="30" t="e">
        <f t="shared" si="12"/>
        <v>#DIV/0!</v>
      </c>
      <c r="I163" s="99"/>
      <c r="J163" s="24"/>
      <c r="K163" s="100" t="e">
        <f t="shared" si="13"/>
        <v>#DIV/0!</v>
      </c>
      <c r="L163" s="27">
        <f t="shared" si="14"/>
        <v>0</v>
      </c>
    </row>
    <row r="164" spans="1:12" ht="11.25" hidden="1" customHeight="1">
      <c r="A164" s="28" t="s">
        <v>53</v>
      </c>
      <c r="B164" s="98"/>
      <c r="C164" s="24"/>
      <c r="D164" s="24"/>
      <c r="E164" s="24"/>
      <c r="F164" s="24"/>
      <c r="G164" s="24"/>
      <c r="H164" s="30" t="e">
        <f t="shared" ref="H164:H195" si="15">G164/E164</f>
        <v>#DIV/0!</v>
      </c>
      <c r="I164" s="99"/>
      <c r="J164" s="24"/>
      <c r="K164" s="100" t="e">
        <f t="shared" ref="K164:K195" si="16">J164/E164</f>
        <v>#DIV/0!</v>
      </c>
      <c r="L164" s="27">
        <f t="shared" ref="L164:L195" si="17">E164-J164</f>
        <v>0</v>
      </c>
    </row>
    <row r="165" spans="1:12" ht="11.25" hidden="1" customHeight="1">
      <c r="A165" s="28" t="s">
        <v>54</v>
      </c>
      <c r="B165" s="98"/>
      <c r="C165" s="24"/>
      <c r="D165" s="24"/>
      <c r="E165" s="24"/>
      <c r="F165" s="24"/>
      <c r="G165" s="24"/>
      <c r="H165" s="30" t="e">
        <f t="shared" si="15"/>
        <v>#DIV/0!</v>
      </c>
      <c r="I165" s="99"/>
      <c r="J165" s="24"/>
      <c r="K165" s="100" t="e">
        <f t="shared" si="16"/>
        <v>#DIV/0!</v>
      </c>
      <c r="L165" s="27">
        <f t="shared" si="17"/>
        <v>0</v>
      </c>
    </row>
    <row r="166" spans="1:12" ht="11.25" hidden="1" customHeight="1">
      <c r="A166" s="28" t="s">
        <v>55</v>
      </c>
      <c r="B166" s="98"/>
      <c r="C166" s="106"/>
      <c r="D166" s="106"/>
      <c r="E166" s="106"/>
      <c r="F166" s="106"/>
      <c r="G166" s="106"/>
      <c r="H166" s="30" t="e">
        <f t="shared" si="15"/>
        <v>#DIV/0!</v>
      </c>
      <c r="I166" s="107"/>
      <c r="J166" s="106"/>
      <c r="K166" s="100" t="e">
        <f t="shared" si="16"/>
        <v>#DIV/0!</v>
      </c>
      <c r="L166" s="27">
        <f t="shared" si="17"/>
        <v>0</v>
      </c>
    </row>
    <row r="167" spans="1:12" ht="11.25" hidden="1" customHeight="1">
      <c r="A167" s="108" t="s">
        <v>56</v>
      </c>
      <c r="B167" s="98"/>
      <c r="C167" s="106"/>
      <c r="D167" s="106"/>
      <c r="E167" s="106"/>
      <c r="F167" s="106"/>
      <c r="G167" s="106"/>
      <c r="H167" s="30" t="e">
        <f t="shared" si="15"/>
        <v>#DIV/0!</v>
      </c>
      <c r="I167" s="107"/>
      <c r="J167" s="106"/>
      <c r="K167" s="100" t="e">
        <f t="shared" si="16"/>
        <v>#DIV/0!</v>
      </c>
      <c r="L167" s="27">
        <f t="shared" si="17"/>
        <v>0</v>
      </c>
    </row>
    <row r="168" spans="1:12" ht="11.25" hidden="1" customHeight="1">
      <c r="A168" s="28" t="s">
        <v>57</v>
      </c>
      <c r="B168" s="98"/>
      <c r="C168" s="24">
        <f>SUM(C169:C172)</f>
        <v>0</v>
      </c>
      <c r="D168" s="24"/>
      <c r="E168" s="24">
        <f>SUM(E169:E172)</f>
        <v>0</v>
      </c>
      <c r="F168" s="24"/>
      <c r="G168" s="24">
        <f>SUM(G169:G172)</f>
        <v>0</v>
      </c>
      <c r="H168" s="30" t="e">
        <f t="shared" si="15"/>
        <v>#DIV/0!</v>
      </c>
      <c r="I168" s="99"/>
      <c r="J168" s="24">
        <f>SUM(J169:J172)</f>
        <v>0</v>
      </c>
      <c r="K168" s="100" t="e">
        <f t="shared" si="16"/>
        <v>#DIV/0!</v>
      </c>
      <c r="L168" s="27">
        <f t="shared" si="17"/>
        <v>0</v>
      </c>
    </row>
    <row r="169" spans="1:12" ht="11.25" hidden="1" customHeight="1">
      <c r="A169" s="28" t="s">
        <v>58</v>
      </c>
      <c r="B169" s="98"/>
      <c r="C169" s="24"/>
      <c r="D169" s="24"/>
      <c r="E169" s="24"/>
      <c r="F169" s="24"/>
      <c r="G169" s="24"/>
      <c r="H169" s="30" t="e">
        <f t="shared" si="15"/>
        <v>#DIV/0!</v>
      </c>
      <c r="I169" s="99"/>
      <c r="J169" s="24"/>
      <c r="K169" s="100" t="e">
        <f t="shared" si="16"/>
        <v>#DIV/0!</v>
      </c>
      <c r="L169" s="27">
        <f t="shared" si="17"/>
        <v>0</v>
      </c>
    </row>
    <row r="170" spans="1:12" ht="11.25" hidden="1" customHeight="1">
      <c r="A170" s="28" t="s">
        <v>59</v>
      </c>
      <c r="B170" s="98"/>
      <c r="C170" s="24"/>
      <c r="D170" s="24"/>
      <c r="E170" s="24"/>
      <c r="F170" s="24"/>
      <c r="G170" s="24"/>
      <c r="H170" s="30" t="e">
        <f t="shared" si="15"/>
        <v>#DIV/0!</v>
      </c>
      <c r="I170" s="99"/>
      <c r="J170" s="24"/>
      <c r="K170" s="100" t="e">
        <f t="shared" si="16"/>
        <v>#DIV/0!</v>
      </c>
      <c r="L170" s="27">
        <f t="shared" si="17"/>
        <v>0</v>
      </c>
    </row>
    <row r="171" spans="1:12" ht="11.25" hidden="1" customHeight="1">
      <c r="A171" s="28" t="s">
        <v>60</v>
      </c>
      <c r="B171" s="98"/>
      <c r="C171" s="24"/>
      <c r="D171" s="24"/>
      <c r="E171" s="24"/>
      <c r="F171" s="24"/>
      <c r="G171" s="24"/>
      <c r="H171" s="30" t="e">
        <f t="shared" si="15"/>
        <v>#DIV/0!</v>
      </c>
      <c r="I171" s="99"/>
      <c r="J171" s="24"/>
      <c r="K171" s="100" t="e">
        <f t="shared" si="16"/>
        <v>#DIV/0!</v>
      </c>
      <c r="L171" s="27">
        <f t="shared" si="17"/>
        <v>0</v>
      </c>
    </row>
    <row r="172" spans="1:12" ht="11.25" hidden="1" customHeight="1">
      <c r="A172" s="31" t="s">
        <v>61</v>
      </c>
      <c r="B172" s="98"/>
      <c r="C172" s="24"/>
      <c r="D172" s="24"/>
      <c r="E172" s="24"/>
      <c r="F172" s="24"/>
      <c r="G172" s="24"/>
      <c r="H172" s="30" t="e">
        <f t="shared" si="15"/>
        <v>#DIV/0!</v>
      </c>
      <c r="I172" s="99"/>
      <c r="J172" s="24"/>
      <c r="K172" s="100" t="e">
        <f t="shared" si="16"/>
        <v>#DIV/0!</v>
      </c>
      <c r="L172" s="27">
        <f t="shared" si="17"/>
        <v>0</v>
      </c>
    </row>
    <row r="173" spans="1:12" ht="11.25" hidden="1" customHeight="1">
      <c r="A173" s="28" t="s">
        <v>63</v>
      </c>
      <c r="B173" s="98"/>
      <c r="C173" s="24">
        <f>SUM(C174,C177,C181,C182,C191)</f>
        <v>0</v>
      </c>
      <c r="D173" s="24"/>
      <c r="E173" s="24">
        <f>SUM(E174,E177,E181,E182,E191)</f>
        <v>0</v>
      </c>
      <c r="F173" s="24"/>
      <c r="G173" s="24">
        <f>SUM(G174,G177,G181,G182,G191)</f>
        <v>0</v>
      </c>
      <c r="H173" s="30" t="e">
        <f t="shared" si="15"/>
        <v>#DIV/0!</v>
      </c>
      <c r="I173" s="99"/>
      <c r="J173" s="24">
        <f>SUM(J174,J177,J181,J182,J191)</f>
        <v>0</v>
      </c>
      <c r="K173" s="100" t="e">
        <f t="shared" si="16"/>
        <v>#DIV/0!</v>
      </c>
      <c r="L173" s="27">
        <f t="shared" si="17"/>
        <v>0</v>
      </c>
    </row>
    <row r="174" spans="1:12" ht="11.25" hidden="1" customHeight="1">
      <c r="A174" s="28" t="s">
        <v>64</v>
      </c>
      <c r="B174" s="98"/>
      <c r="C174" s="24">
        <f>SUM(C175:C176)</f>
        <v>0</v>
      </c>
      <c r="D174" s="24"/>
      <c r="E174" s="24">
        <f>SUM(E175:E176)</f>
        <v>0</v>
      </c>
      <c r="F174" s="24"/>
      <c r="G174" s="24">
        <f>SUM(G175:G176)</f>
        <v>0</v>
      </c>
      <c r="H174" s="30" t="e">
        <f t="shared" si="15"/>
        <v>#DIV/0!</v>
      </c>
      <c r="I174" s="99"/>
      <c r="J174" s="24">
        <f>SUM(J175:J176)</f>
        <v>0</v>
      </c>
      <c r="K174" s="100" t="e">
        <f t="shared" si="16"/>
        <v>#DIV/0!</v>
      </c>
      <c r="L174" s="27">
        <f t="shared" si="17"/>
        <v>0</v>
      </c>
    </row>
    <row r="175" spans="1:12" ht="11.25" hidden="1" customHeight="1">
      <c r="A175" s="28" t="s">
        <v>65</v>
      </c>
      <c r="B175" s="98"/>
      <c r="C175" s="24"/>
      <c r="D175" s="24"/>
      <c r="E175" s="24"/>
      <c r="F175" s="24"/>
      <c r="G175" s="24"/>
      <c r="H175" s="30" t="e">
        <f t="shared" si="15"/>
        <v>#DIV/0!</v>
      </c>
      <c r="I175" s="99"/>
      <c r="J175" s="24"/>
      <c r="K175" s="100" t="e">
        <f t="shared" si="16"/>
        <v>#DIV/0!</v>
      </c>
      <c r="L175" s="27">
        <f t="shared" si="17"/>
        <v>0</v>
      </c>
    </row>
    <row r="176" spans="1:12" ht="11.25" hidden="1" customHeight="1">
      <c r="A176" s="28" t="s">
        <v>66</v>
      </c>
      <c r="B176" s="98"/>
      <c r="C176" s="24"/>
      <c r="D176" s="24"/>
      <c r="E176" s="24"/>
      <c r="F176" s="24"/>
      <c r="G176" s="24"/>
      <c r="H176" s="30" t="e">
        <f t="shared" si="15"/>
        <v>#DIV/0!</v>
      </c>
      <c r="I176" s="99"/>
      <c r="J176" s="24"/>
      <c r="K176" s="100" t="e">
        <f t="shared" si="16"/>
        <v>#DIV/0!</v>
      </c>
      <c r="L176" s="27">
        <f t="shared" si="17"/>
        <v>0</v>
      </c>
    </row>
    <row r="177" spans="1:12" ht="11.25" hidden="1" customHeight="1">
      <c r="A177" s="28" t="s">
        <v>67</v>
      </c>
      <c r="B177" s="98"/>
      <c r="C177" s="24">
        <f>SUM(C178:C180)</f>
        <v>0</v>
      </c>
      <c r="D177" s="24"/>
      <c r="E177" s="24">
        <f>SUM(E178:E180)</f>
        <v>0</v>
      </c>
      <c r="F177" s="24"/>
      <c r="G177" s="24">
        <f>SUM(G178:G180)</f>
        <v>0</v>
      </c>
      <c r="H177" s="30" t="e">
        <f t="shared" si="15"/>
        <v>#DIV/0!</v>
      </c>
      <c r="I177" s="99"/>
      <c r="J177" s="24">
        <f>SUM(J178:J180)</f>
        <v>0</v>
      </c>
      <c r="K177" s="100" t="e">
        <f t="shared" si="16"/>
        <v>#DIV/0!</v>
      </c>
      <c r="L177" s="27">
        <f t="shared" si="17"/>
        <v>0</v>
      </c>
    </row>
    <row r="178" spans="1:12" ht="11.25" hidden="1" customHeight="1">
      <c r="A178" s="28" t="s">
        <v>68</v>
      </c>
      <c r="B178" s="98"/>
      <c r="C178" s="24"/>
      <c r="D178" s="24"/>
      <c r="E178" s="24"/>
      <c r="F178" s="24"/>
      <c r="G178" s="24"/>
      <c r="H178" s="30" t="e">
        <f t="shared" si="15"/>
        <v>#DIV/0!</v>
      </c>
      <c r="I178" s="99"/>
      <c r="J178" s="24"/>
      <c r="K178" s="100" t="e">
        <f t="shared" si="16"/>
        <v>#DIV/0!</v>
      </c>
      <c r="L178" s="27">
        <f t="shared" si="17"/>
        <v>0</v>
      </c>
    </row>
    <row r="179" spans="1:12" ht="11.25" hidden="1" customHeight="1">
      <c r="A179" s="28" t="s">
        <v>69</v>
      </c>
      <c r="B179" s="98"/>
      <c r="C179" s="24"/>
      <c r="D179" s="24"/>
      <c r="E179" s="24"/>
      <c r="F179" s="24"/>
      <c r="G179" s="24"/>
      <c r="H179" s="30" t="e">
        <f t="shared" si="15"/>
        <v>#DIV/0!</v>
      </c>
      <c r="I179" s="99"/>
      <c r="J179" s="24"/>
      <c r="K179" s="100" t="e">
        <f t="shared" si="16"/>
        <v>#DIV/0!</v>
      </c>
      <c r="L179" s="27">
        <f t="shared" si="17"/>
        <v>0</v>
      </c>
    </row>
    <row r="180" spans="1:12" ht="11.25" hidden="1" customHeight="1">
      <c r="A180" s="28" t="s">
        <v>70</v>
      </c>
      <c r="B180" s="98"/>
      <c r="C180" s="24"/>
      <c r="D180" s="24"/>
      <c r="E180" s="24"/>
      <c r="F180" s="24"/>
      <c r="G180" s="24"/>
      <c r="H180" s="30" t="e">
        <f t="shared" si="15"/>
        <v>#DIV/0!</v>
      </c>
      <c r="I180" s="99"/>
      <c r="J180" s="24"/>
      <c r="K180" s="100" t="e">
        <f t="shared" si="16"/>
        <v>#DIV/0!</v>
      </c>
      <c r="L180" s="27">
        <f t="shared" si="17"/>
        <v>0</v>
      </c>
    </row>
    <row r="181" spans="1:12" ht="11.25" hidden="1" customHeight="1">
      <c r="A181" s="28" t="s">
        <v>71</v>
      </c>
      <c r="B181" s="98"/>
      <c r="C181" s="24"/>
      <c r="D181" s="24"/>
      <c r="E181" s="24"/>
      <c r="F181" s="24"/>
      <c r="G181" s="24"/>
      <c r="H181" s="30" t="e">
        <f t="shared" si="15"/>
        <v>#DIV/0!</v>
      </c>
      <c r="I181" s="99"/>
      <c r="J181" s="24"/>
      <c r="K181" s="100" t="e">
        <f t="shared" si="16"/>
        <v>#DIV/0!</v>
      </c>
      <c r="L181" s="27">
        <f t="shared" si="17"/>
        <v>0</v>
      </c>
    </row>
    <row r="182" spans="1:12" ht="11.25" hidden="1" customHeight="1">
      <c r="A182" s="28" t="s">
        <v>72</v>
      </c>
      <c r="B182" s="98"/>
      <c r="C182" s="24">
        <f>SUM(C183:C190)</f>
        <v>0</v>
      </c>
      <c r="D182" s="24"/>
      <c r="E182" s="24">
        <f>SUM(E183:E190)</f>
        <v>0</v>
      </c>
      <c r="F182" s="24"/>
      <c r="G182" s="24">
        <f>SUM(G183:G190)</f>
        <v>0</v>
      </c>
      <c r="H182" s="30" t="e">
        <f t="shared" si="15"/>
        <v>#DIV/0!</v>
      </c>
      <c r="I182" s="99"/>
      <c r="J182" s="24">
        <f>SUM(J183:J190)</f>
        <v>0</v>
      </c>
      <c r="K182" s="100" t="e">
        <f t="shared" si="16"/>
        <v>#DIV/0!</v>
      </c>
      <c r="L182" s="27">
        <f t="shared" si="17"/>
        <v>0</v>
      </c>
    </row>
    <row r="183" spans="1:12" ht="11.25" hidden="1" customHeight="1">
      <c r="A183" s="28" t="s">
        <v>73</v>
      </c>
      <c r="B183" s="98"/>
      <c r="C183" s="24"/>
      <c r="D183" s="24"/>
      <c r="E183" s="24"/>
      <c r="F183" s="24"/>
      <c r="G183" s="24"/>
      <c r="H183" s="30" t="e">
        <f t="shared" si="15"/>
        <v>#DIV/0!</v>
      </c>
      <c r="I183" s="99"/>
      <c r="J183" s="24"/>
      <c r="K183" s="100" t="e">
        <f t="shared" si="16"/>
        <v>#DIV/0!</v>
      </c>
      <c r="L183" s="27">
        <f t="shared" si="17"/>
        <v>0</v>
      </c>
    </row>
    <row r="184" spans="1:12" ht="11.25" hidden="1" customHeight="1">
      <c r="A184" s="28" t="s">
        <v>50</v>
      </c>
      <c r="B184" s="98"/>
      <c r="C184" s="24"/>
      <c r="D184" s="24"/>
      <c r="E184" s="24"/>
      <c r="F184" s="24"/>
      <c r="G184" s="24"/>
      <c r="H184" s="30" t="e">
        <f t="shared" si="15"/>
        <v>#DIV/0!</v>
      </c>
      <c r="I184" s="99"/>
      <c r="J184" s="24"/>
      <c r="K184" s="100" t="e">
        <f t="shared" si="16"/>
        <v>#DIV/0!</v>
      </c>
      <c r="L184" s="27">
        <f t="shared" si="17"/>
        <v>0</v>
      </c>
    </row>
    <row r="185" spans="1:12" ht="11.25" hidden="1" customHeight="1">
      <c r="A185" s="28" t="s">
        <v>51</v>
      </c>
      <c r="B185" s="98"/>
      <c r="C185" s="24"/>
      <c r="D185" s="24"/>
      <c r="E185" s="24"/>
      <c r="F185" s="24"/>
      <c r="G185" s="24"/>
      <c r="H185" s="30" t="e">
        <f t="shared" si="15"/>
        <v>#DIV/0!</v>
      </c>
      <c r="I185" s="99"/>
      <c r="J185" s="24"/>
      <c r="K185" s="100" t="e">
        <f t="shared" si="16"/>
        <v>#DIV/0!</v>
      </c>
      <c r="L185" s="27">
        <f t="shared" si="17"/>
        <v>0</v>
      </c>
    </row>
    <row r="186" spans="1:12" ht="11.25" hidden="1" customHeight="1">
      <c r="A186" s="28" t="s">
        <v>52</v>
      </c>
      <c r="B186" s="98"/>
      <c r="C186" s="24"/>
      <c r="D186" s="24"/>
      <c r="E186" s="24"/>
      <c r="F186" s="24"/>
      <c r="G186" s="24"/>
      <c r="H186" s="30" t="e">
        <f t="shared" si="15"/>
        <v>#DIV/0!</v>
      </c>
      <c r="I186" s="99"/>
      <c r="J186" s="24"/>
      <c r="K186" s="100" t="e">
        <f t="shared" si="16"/>
        <v>#DIV/0!</v>
      </c>
      <c r="L186" s="27">
        <f t="shared" si="17"/>
        <v>0</v>
      </c>
    </row>
    <row r="187" spans="1:12" ht="11.25" hidden="1" customHeight="1">
      <c r="A187" s="35" t="s">
        <v>53</v>
      </c>
      <c r="B187" s="98"/>
      <c r="C187" s="24"/>
      <c r="D187" s="24"/>
      <c r="E187" s="24"/>
      <c r="F187" s="24"/>
      <c r="G187" s="24"/>
      <c r="H187" s="30" t="e">
        <f t="shared" si="15"/>
        <v>#DIV/0!</v>
      </c>
      <c r="I187" s="99"/>
      <c r="J187" s="24"/>
      <c r="K187" s="100" t="e">
        <f t="shared" si="16"/>
        <v>#DIV/0!</v>
      </c>
      <c r="L187" s="27">
        <f t="shared" si="17"/>
        <v>0</v>
      </c>
    </row>
    <row r="188" spans="1:12" ht="12.75" hidden="1" customHeight="1">
      <c r="A188" s="35" t="s">
        <v>54</v>
      </c>
      <c r="B188" s="98"/>
      <c r="C188" s="24"/>
      <c r="D188" s="24"/>
      <c r="E188" s="24"/>
      <c r="F188" s="24"/>
      <c r="G188" s="24"/>
      <c r="H188" s="30" t="e">
        <f t="shared" si="15"/>
        <v>#DIV/0!</v>
      </c>
      <c r="I188" s="99"/>
      <c r="J188" s="24"/>
      <c r="K188" s="100" t="e">
        <f t="shared" si="16"/>
        <v>#DIV/0!</v>
      </c>
      <c r="L188" s="27">
        <f t="shared" si="17"/>
        <v>0</v>
      </c>
    </row>
    <row r="189" spans="1:12" ht="11.25" hidden="1" customHeight="1">
      <c r="A189" s="28" t="s">
        <v>55</v>
      </c>
      <c r="B189" s="98"/>
      <c r="C189" s="24"/>
      <c r="D189" s="24"/>
      <c r="E189" s="24"/>
      <c r="F189" s="24"/>
      <c r="G189" s="24"/>
      <c r="H189" s="30" t="e">
        <f t="shared" si="15"/>
        <v>#DIV/0!</v>
      </c>
      <c r="I189" s="99"/>
      <c r="J189" s="24"/>
      <c r="K189" s="100" t="e">
        <f t="shared" si="16"/>
        <v>#DIV/0!</v>
      </c>
      <c r="L189" s="27">
        <f t="shared" si="17"/>
        <v>0</v>
      </c>
    </row>
    <row r="190" spans="1:12" ht="14.25" hidden="1" customHeight="1">
      <c r="A190" s="35" t="s">
        <v>74</v>
      </c>
      <c r="B190" s="98"/>
      <c r="C190" s="106"/>
      <c r="D190" s="106"/>
      <c r="E190" s="106"/>
      <c r="F190" s="106"/>
      <c r="G190" s="106"/>
      <c r="H190" s="30" t="e">
        <f t="shared" si="15"/>
        <v>#DIV/0!</v>
      </c>
      <c r="I190" s="107"/>
      <c r="J190" s="106"/>
      <c r="K190" s="100" t="e">
        <f t="shared" si="16"/>
        <v>#DIV/0!</v>
      </c>
      <c r="L190" s="27">
        <f t="shared" si="17"/>
        <v>0</v>
      </c>
    </row>
    <row r="191" spans="1:12" ht="11.25" hidden="1" customHeight="1">
      <c r="A191" s="109" t="s">
        <v>75</v>
      </c>
      <c r="B191" s="98"/>
      <c r="C191" s="24">
        <f>SUM(C192:C195)</f>
        <v>0</v>
      </c>
      <c r="D191" s="24"/>
      <c r="E191" s="24">
        <f>SUM(E192:E195)</f>
        <v>0</v>
      </c>
      <c r="F191" s="24"/>
      <c r="G191" s="24">
        <f>SUM(G192:G195)</f>
        <v>0</v>
      </c>
      <c r="H191" s="30" t="e">
        <f t="shared" si="15"/>
        <v>#DIV/0!</v>
      </c>
      <c r="I191" s="99"/>
      <c r="J191" s="24">
        <f>SUM(J192:J195)</f>
        <v>0</v>
      </c>
      <c r="K191" s="100" t="e">
        <f t="shared" si="16"/>
        <v>#DIV/0!</v>
      </c>
      <c r="L191" s="27">
        <f t="shared" si="17"/>
        <v>0</v>
      </c>
    </row>
    <row r="192" spans="1:12" ht="11.25" hidden="1" customHeight="1">
      <c r="A192" s="109" t="s">
        <v>76</v>
      </c>
      <c r="B192" s="98"/>
      <c r="C192" s="24"/>
      <c r="D192" s="24"/>
      <c r="E192" s="24"/>
      <c r="F192" s="24"/>
      <c r="G192" s="24"/>
      <c r="H192" s="30" t="e">
        <f t="shared" si="15"/>
        <v>#DIV/0!</v>
      </c>
      <c r="I192" s="99"/>
      <c r="J192" s="24"/>
      <c r="K192" s="100" t="e">
        <f t="shared" si="16"/>
        <v>#DIV/0!</v>
      </c>
      <c r="L192" s="27">
        <f t="shared" si="17"/>
        <v>0</v>
      </c>
    </row>
    <row r="193" spans="1:12" ht="12.75" hidden="1">
      <c r="A193" s="105" t="s">
        <v>77</v>
      </c>
      <c r="B193" s="98"/>
      <c r="C193" s="24"/>
      <c r="D193" s="24"/>
      <c r="E193" s="24"/>
      <c r="F193" s="24"/>
      <c r="G193" s="24"/>
      <c r="H193" s="30" t="e">
        <f t="shared" si="15"/>
        <v>#DIV/0!</v>
      </c>
      <c r="I193" s="99"/>
      <c r="J193" s="24"/>
      <c r="K193" s="100" t="e">
        <f t="shared" si="16"/>
        <v>#DIV/0!</v>
      </c>
      <c r="L193" s="27">
        <f t="shared" si="17"/>
        <v>0</v>
      </c>
    </row>
    <row r="194" spans="1:12" ht="12.75" hidden="1">
      <c r="A194" s="105" t="s">
        <v>143</v>
      </c>
      <c r="B194" s="98"/>
      <c r="C194" s="24"/>
      <c r="D194" s="24"/>
      <c r="E194" s="24"/>
      <c r="F194" s="24"/>
      <c r="G194" s="24"/>
      <c r="H194" s="30" t="e">
        <f t="shared" si="15"/>
        <v>#DIV/0!</v>
      </c>
      <c r="I194" s="99"/>
      <c r="J194" s="24"/>
      <c r="K194" s="100" t="e">
        <f t="shared" si="16"/>
        <v>#DIV/0!</v>
      </c>
      <c r="L194" s="27">
        <f t="shared" si="17"/>
        <v>0</v>
      </c>
    </row>
    <row r="195" spans="1:12" ht="12.75" hidden="1">
      <c r="A195" s="110" t="s">
        <v>144</v>
      </c>
      <c r="B195" s="101"/>
      <c r="C195" s="111"/>
      <c r="D195" s="106"/>
      <c r="E195" s="106"/>
      <c r="F195" s="106"/>
      <c r="G195" s="106"/>
      <c r="H195" s="30" t="e">
        <f t="shared" si="15"/>
        <v>#DIV/0!</v>
      </c>
      <c r="I195" s="107"/>
      <c r="J195" s="106"/>
      <c r="K195" s="100" t="e">
        <f t="shared" si="16"/>
        <v>#DIV/0!</v>
      </c>
      <c r="L195" s="27">
        <f t="shared" si="17"/>
        <v>0</v>
      </c>
    </row>
    <row r="196" spans="1:12" ht="11.25" hidden="1" customHeight="1">
      <c r="D196" s="112"/>
      <c r="E196" s="112"/>
      <c r="F196" s="112"/>
      <c r="G196" s="112"/>
      <c r="H196" s="112"/>
      <c r="I196" s="112"/>
      <c r="J196" s="112"/>
      <c r="K196" s="112"/>
      <c r="L196" s="113"/>
    </row>
    <row r="197" spans="1:12" ht="11.25" hidden="1" customHeight="1">
      <c r="A197" s="114"/>
      <c r="B197" s="68" t="s">
        <v>95</v>
      </c>
      <c r="C197" s="68" t="s">
        <v>95</v>
      </c>
      <c r="D197" s="304" t="s">
        <v>96</v>
      </c>
      <c r="E197" s="304"/>
      <c r="F197" s="69" t="s">
        <v>10</v>
      </c>
      <c r="G197" s="304" t="s">
        <v>97</v>
      </c>
      <c r="H197" s="304"/>
      <c r="I197" s="69" t="s">
        <v>10</v>
      </c>
      <c r="J197" s="312" t="s">
        <v>98</v>
      </c>
      <c r="K197" s="310" t="s">
        <v>145</v>
      </c>
      <c r="L197" s="310"/>
    </row>
    <row r="198" spans="1:12" ht="26.25" hidden="1" customHeight="1">
      <c r="A198" s="115" t="s">
        <v>146</v>
      </c>
      <c r="B198" s="71" t="s">
        <v>101</v>
      </c>
      <c r="C198" s="71" t="s">
        <v>102</v>
      </c>
      <c r="D198" s="73" t="s">
        <v>12</v>
      </c>
      <c r="E198" s="72" t="s">
        <v>147</v>
      </c>
      <c r="F198" s="73"/>
      <c r="G198" s="73" t="s">
        <v>12</v>
      </c>
      <c r="H198" s="72" t="s">
        <v>147</v>
      </c>
      <c r="I198" s="73"/>
      <c r="J198" s="312"/>
      <c r="K198" s="310"/>
      <c r="L198" s="310"/>
    </row>
    <row r="199" spans="1:12" ht="11.25" hidden="1" customHeight="1">
      <c r="A199" s="116"/>
      <c r="B199" s="117" t="s">
        <v>106</v>
      </c>
      <c r="C199" s="117" t="s">
        <v>107</v>
      </c>
      <c r="D199" s="117"/>
      <c r="E199" s="117" t="s">
        <v>108</v>
      </c>
      <c r="F199" s="118" t="s">
        <v>109</v>
      </c>
      <c r="G199" s="75"/>
      <c r="H199" s="75" t="s">
        <v>110</v>
      </c>
      <c r="I199" s="118" t="s">
        <v>111</v>
      </c>
      <c r="J199" s="75" t="s">
        <v>112</v>
      </c>
      <c r="K199" s="310"/>
      <c r="L199" s="310"/>
    </row>
    <row r="200" spans="1:12" ht="11.25" hidden="1" customHeight="1">
      <c r="A200" s="44" t="s">
        <v>125</v>
      </c>
      <c r="B200" s="79">
        <f>SUM(B201,B207)</f>
        <v>0</v>
      </c>
      <c r="C200" s="79">
        <f>SUM(C201,C207)</f>
        <v>0</v>
      </c>
      <c r="D200" s="79">
        <f>SUM(D201,D207)</f>
        <v>0</v>
      </c>
      <c r="E200" s="79">
        <f>SUM(E201,E207)</f>
        <v>0</v>
      </c>
      <c r="F200" s="79">
        <f t="shared" ref="F200:F209" si="18">C200-E200</f>
        <v>0</v>
      </c>
      <c r="G200" s="79">
        <f>SUM(G201,G207)</f>
        <v>0</v>
      </c>
      <c r="H200" s="79">
        <f>SUM(H201,H207)</f>
        <v>0</v>
      </c>
      <c r="I200" s="79">
        <f t="shared" ref="I200:I209" si="19">C200-H200</f>
        <v>0</v>
      </c>
      <c r="J200" s="79">
        <f>SUM(J201,J207)</f>
        <v>0</v>
      </c>
      <c r="K200" s="23"/>
      <c r="L200" s="22">
        <f>SUM(L201,L207)</f>
        <v>0</v>
      </c>
    </row>
    <row r="201" spans="1:12" ht="11.25" hidden="1" customHeight="1">
      <c r="A201" s="108" t="s">
        <v>114</v>
      </c>
      <c r="B201" s="80">
        <f>SUM(B202:B204)</f>
        <v>0</v>
      </c>
      <c r="C201" s="80">
        <f>SUM(C202:C204)</f>
        <v>0</v>
      </c>
      <c r="D201" s="80">
        <f>SUM(D202:D204)</f>
        <v>0</v>
      </c>
      <c r="E201" s="80">
        <f>SUM(E202:E204)</f>
        <v>0</v>
      </c>
      <c r="F201" s="80">
        <f t="shared" si="18"/>
        <v>0</v>
      </c>
      <c r="G201" s="80">
        <f>SUM(G202:G204)</f>
        <v>0</v>
      </c>
      <c r="H201" s="80">
        <f>SUM(H202:H204)</f>
        <v>0</v>
      </c>
      <c r="I201" s="80">
        <f t="shared" si="19"/>
        <v>0</v>
      </c>
      <c r="J201" s="80">
        <f>SUM(J202:J204)</f>
        <v>0</v>
      </c>
      <c r="K201" s="29"/>
      <c r="L201" s="24">
        <f>SUM(L202:L204)</f>
        <v>0</v>
      </c>
    </row>
    <row r="202" spans="1:12" ht="11.25" hidden="1" customHeight="1">
      <c r="A202" s="108" t="s">
        <v>115</v>
      </c>
      <c r="B202" s="80"/>
      <c r="C202" s="80"/>
      <c r="D202" s="80"/>
      <c r="E202" s="80"/>
      <c r="F202" s="80">
        <f t="shared" si="18"/>
        <v>0</v>
      </c>
      <c r="G202" s="80"/>
      <c r="H202" s="80"/>
      <c r="I202" s="80">
        <f t="shared" si="19"/>
        <v>0</v>
      </c>
      <c r="J202" s="80"/>
      <c r="K202" s="29"/>
      <c r="L202" s="24">
        <v>0</v>
      </c>
    </row>
    <row r="203" spans="1:12" ht="11.25" hidden="1" customHeight="1">
      <c r="A203" s="108" t="s">
        <v>116</v>
      </c>
      <c r="B203" s="80"/>
      <c r="C203" s="80"/>
      <c r="D203" s="80"/>
      <c r="E203" s="80"/>
      <c r="F203" s="80">
        <f t="shared" si="18"/>
        <v>0</v>
      </c>
      <c r="G203" s="80"/>
      <c r="H203" s="80"/>
      <c r="I203" s="80">
        <f t="shared" si="19"/>
        <v>0</v>
      </c>
      <c r="J203" s="80"/>
      <c r="K203" s="29"/>
      <c r="L203" s="24"/>
    </row>
    <row r="204" spans="1:12" ht="11.25" hidden="1" customHeight="1">
      <c r="A204" s="119" t="s">
        <v>117</v>
      </c>
      <c r="B204" s="82"/>
      <c r="C204" s="82"/>
      <c r="D204" s="82"/>
      <c r="E204" s="82"/>
      <c r="F204" s="82">
        <f t="shared" si="18"/>
        <v>0</v>
      </c>
      <c r="G204" s="82"/>
      <c r="H204" s="82"/>
      <c r="I204" s="82">
        <f t="shared" si="19"/>
        <v>0</v>
      </c>
      <c r="J204" s="82"/>
      <c r="K204" s="36"/>
      <c r="L204" s="37">
        <v>0</v>
      </c>
    </row>
    <row r="205" spans="1:12" ht="11.25" hidden="1" customHeight="1">
      <c r="A205" s="108" t="s">
        <v>120</v>
      </c>
      <c r="B205" s="80">
        <f>SUM(B206:B208)</f>
        <v>0</v>
      </c>
      <c r="C205" s="80">
        <f>SUM(C206:C208)</f>
        <v>0</v>
      </c>
      <c r="D205" s="80">
        <f>SUM(D206:D208)</f>
        <v>0</v>
      </c>
      <c r="E205" s="80">
        <f>SUM(E206:E208)</f>
        <v>0</v>
      </c>
      <c r="F205" s="80">
        <f t="shared" si="18"/>
        <v>0</v>
      </c>
      <c r="G205" s="80">
        <f>SUM(G206:G208)</f>
        <v>0</v>
      </c>
      <c r="H205" s="80">
        <f>SUM(H206:H208)</f>
        <v>0</v>
      </c>
      <c r="I205" s="80">
        <f t="shared" si="19"/>
        <v>0</v>
      </c>
      <c r="J205" s="80">
        <f>SUM(J206:J208)</f>
        <v>0</v>
      </c>
      <c r="K205" s="29"/>
      <c r="L205" s="24">
        <f>SUM(L206:L208)</f>
        <v>0</v>
      </c>
    </row>
    <row r="206" spans="1:12" ht="11.25" hidden="1" customHeight="1">
      <c r="A206" s="108" t="s">
        <v>121</v>
      </c>
      <c r="B206" s="80"/>
      <c r="C206" s="80"/>
      <c r="D206" s="80"/>
      <c r="E206" s="80"/>
      <c r="F206" s="80">
        <f t="shared" si="18"/>
        <v>0</v>
      </c>
      <c r="G206" s="80"/>
      <c r="H206" s="80"/>
      <c r="I206" s="80">
        <f t="shared" si="19"/>
        <v>0</v>
      </c>
      <c r="J206" s="80"/>
      <c r="K206" s="29"/>
      <c r="L206" s="24"/>
    </row>
    <row r="207" spans="1:12" ht="11.25" hidden="1" customHeight="1">
      <c r="A207" s="108" t="s">
        <v>122</v>
      </c>
      <c r="B207" s="80"/>
      <c r="C207" s="80"/>
      <c r="D207" s="80"/>
      <c r="E207" s="80"/>
      <c r="F207" s="80">
        <f t="shared" si="18"/>
        <v>0</v>
      </c>
      <c r="G207" s="80"/>
      <c r="H207" s="80"/>
      <c r="I207" s="80">
        <f t="shared" si="19"/>
        <v>0</v>
      </c>
      <c r="J207" s="80"/>
      <c r="K207" s="29"/>
      <c r="L207" s="24"/>
    </row>
    <row r="208" spans="1:12" ht="11.25" hidden="1" customHeight="1">
      <c r="A208" s="108" t="s">
        <v>123</v>
      </c>
      <c r="B208" s="80"/>
      <c r="C208" s="80"/>
      <c r="D208" s="80"/>
      <c r="E208" s="80"/>
      <c r="F208" s="80">
        <f t="shared" si="18"/>
        <v>0</v>
      </c>
      <c r="G208" s="80"/>
      <c r="H208" s="80"/>
      <c r="I208" s="80">
        <f t="shared" si="19"/>
        <v>0</v>
      </c>
      <c r="J208" s="80"/>
      <c r="K208" s="29"/>
      <c r="L208" s="24"/>
    </row>
    <row r="209" spans="1:12" ht="11.25" hidden="1" customHeight="1">
      <c r="A209" s="119" t="s">
        <v>148</v>
      </c>
      <c r="B209" s="36"/>
      <c r="C209" s="36"/>
      <c r="D209" s="36"/>
      <c r="E209" s="36"/>
      <c r="F209" s="82">
        <f t="shared" si="18"/>
        <v>0</v>
      </c>
      <c r="G209" s="36"/>
      <c r="H209" s="36"/>
      <c r="I209" s="82">
        <f t="shared" si="19"/>
        <v>0</v>
      </c>
      <c r="J209" s="36"/>
      <c r="K209" s="36"/>
      <c r="L209" s="37"/>
    </row>
    <row r="210" spans="1:12" ht="11.25" hidden="1" customHeight="1"/>
    <row r="211" spans="1:12" ht="11.25" hidden="1" customHeight="1"/>
    <row r="212" spans="1:12" ht="11.25" hidden="1" customHeight="1"/>
    <row r="213" spans="1:12" ht="11.25" hidden="1" customHeight="1"/>
    <row r="214" spans="1:12" ht="11.25" hidden="1" customHeight="1"/>
    <row r="215" spans="1:12" ht="11.25" hidden="1" customHeight="1"/>
    <row r="216" spans="1:12" ht="11.25" hidden="1" customHeight="1"/>
  </sheetData>
  <mergeCells count="50">
    <mergeCell ref="K197:L199"/>
    <mergeCell ref="A3:L3"/>
    <mergeCell ref="A4:L4"/>
    <mergeCell ref="A5:L5"/>
    <mergeCell ref="A6:L6"/>
    <mergeCell ref="A7:L7"/>
    <mergeCell ref="D131:E131"/>
    <mergeCell ref="F131:G131"/>
    <mergeCell ref="I131:J131"/>
    <mergeCell ref="D197:E197"/>
    <mergeCell ref="G197:H197"/>
    <mergeCell ref="J197:J198"/>
    <mergeCell ref="B129:C130"/>
    <mergeCell ref="D129:E130"/>
    <mergeCell ref="F129:K129"/>
    <mergeCell ref="F130:G130"/>
    <mergeCell ref="I130:J130"/>
    <mergeCell ref="K121:L121"/>
    <mergeCell ref="K122:L122"/>
    <mergeCell ref="K123:L123"/>
    <mergeCell ref="A124:K124"/>
    <mergeCell ref="A125:H125"/>
    <mergeCell ref="A126:C126"/>
    <mergeCell ref="K95:L98"/>
    <mergeCell ref="B90:C90"/>
    <mergeCell ref="D90:E90"/>
    <mergeCell ref="F90:G90"/>
    <mergeCell ref="I91:J91"/>
    <mergeCell ref="B92:C92"/>
    <mergeCell ref="F92:G92"/>
    <mergeCell ref="B93:C93"/>
    <mergeCell ref="F93:G93"/>
    <mergeCell ref="D95:E95"/>
    <mergeCell ref="G95:H95"/>
    <mergeCell ref="J95:J97"/>
    <mergeCell ref="B88:C88"/>
    <mergeCell ref="D88:E88"/>
    <mergeCell ref="F88:G88"/>
    <mergeCell ref="I88:J88"/>
    <mergeCell ref="D89:E89"/>
    <mergeCell ref="F89:G89"/>
    <mergeCell ref="D12:E12"/>
    <mergeCell ref="F12:G12"/>
    <mergeCell ref="I12:J12"/>
    <mergeCell ref="A1:L1"/>
    <mergeCell ref="B10:C11"/>
    <mergeCell ref="D10:E11"/>
    <mergeCell ref="F10:K10"/>
    <mergeCell ref="F11:G11"/>
    <mergeCell ref="I11:J11"/>
  </mergeCells>
  <printOptions horizontalCentered="1"/>
  <pageMargins left="0.39370078740157505" right="0.39370078740157505" top="0.98385826771653495" bottom="0.98385826771653595" header="0" footer="0.19645669291338602"/>
  <pageSetup paperSize="9" scale="64" fitToWidth="0" fitToHeight="0" orientation="landscape" r:id="rId1"/>
  <headerFooter alignWithMargins="0"/>
  <ignoredErrors>
    <ignoredError sqref="L106 F99:I104 F106:I120 F105 I105" formula="1"/>
    <ignoredError sqref="C23:E23 J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359"/>
  <sheetViews>
    <sheetView zoomScaleNormal="100" workbookViewId="0">
      <selection activeCell="A8" sqref="A8"/>
    </sheetView>
  </sheetViews>
  <sheetFormatPr defaultRowHeight="11.25" customHeight="1" outlineLevelCol="1"/>
  <cols>
    <col min="1" max="1" width="48.85546875" style="120" customWidth="1"/>
    <col min="2" max="2" width="6.5703125" style="120" customWidth="1" outlineLevel="1"/>
    <col min="3" max="3" width="14" style="120" customWidth="1"/>
    <col min="4" max="4" width="15.140625" style="120" customWidth="1"/>
    <col min="5" max="5" width="13.5703125" style="120" bestFit="1" customWidth="1"/>
    <col min="6" max="6" width="13.85546875" style="120" bestFit="1" customWidth="1"/>
    <col min="7" max="7" width="11" style="127" customWidth="1"/>
    <col min="8" max="8" width="14" style="120" customWidth="1"/>
    <col min="9" max="9" width="13.7109375" style="120" bestFit="1" customWidth="1"/>
    <col min="10" max="10" width="14" style="120" bestFit="1" customWidth="1"/>
    <col min="11" max="11" width="11" style="127" customWidth="1"/>
    <col min="12" max="12" width="14" style="120" customWidth="1"/>
    <col min="13" max="13" width="16.42578125" style="120" customWidth="1"/>
    <col min="14" max="14" width="14.28515625" style="120" customWidth="1"/>
    <col min="15" max="15" width="5.7109375" style="120" customWidth="1"/>
    <col min="16" max="17" width="15.42578125" style="120" customWidth="1"/>
    <col min="18" max="18" width="22" style="120" customWidth="1"/>
    <col min="19" max="19" width="13.42578125" style="120" customWidth="1"/>
    <col min="20" max="1024" width="7.85546875" style="120" customWidth="1"/>
    <col min="1025" max="1025" width="9.140625" style="120" customWidth="1"/>
    <col min="1026" max="1026" width="9.140625" customWidth="1"/>
  </cols>
  <sheetData>
    <row r="1" spans="1:14" ht="12.75">
      <c r="A1" s="325" t="s">
        <v>149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1.25" customHeight="1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</row>
    <row r="3" spans="1:14" ht="12.75">
      <c r="A3" s="327" t="s">
        <v>1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121"/>
    </row>
    <row r="4" spans="1:14" ht="12.75">
      <c r="A4" s="328" t="s">
        <v>2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121"/>
    </row>
    <row r="5" spans="1:14" ht="12.75">
      <c r="A5" s="325" t="s">
        <v>150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122"/>
    </row>
    <row r="6" spans="1:14" ht="12.75">
      <c r="A6" s="320" t="s">
        <v>4</v>
      </c>
      <c r="B6" s="320"/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123"/>
    </row>
    <row r="7" spans="1:14" ht="12.75">
      <c r="A7" s="321" t="str">
        <f>'Anexo_1_-_Balanço_Orçamentário'!A7:L7</f>
        <v>JANEIRO A DEZEMBRO DE 2023/BIMESTRE NOVEMBRO - DEZEMBRO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121"/>
    </row>
    <row r="8" spans="1:14" ht="12.75">
      <c r="A8" s="124"/>
      <c r="B8" s="124"/>
      <c r="C8" s="253"/>
      <c r="D8" s="253"/>
      <c r="E8" s="253"/>
      <c r="F8" s="253"/>
      <c r="G8" s="125"/>
      <c r="H8" s="124"/>
      <c r="I8" s="253"/>
      <c r="J8" s="253"/>
      <c r="K8" s="125"/>
      <c r="L8" s="124"/>
      <c r="M8" s="124"/>
    </row>
    <row r="9" spans="1:14" ht="12.75">
      <c r="A9" s="121" t="s">
        <v>151</v>
      </c>
      <c r="B9" s="253"/>
      <c r="C9" s="253"/>
      <c r="D9" s="253"/>
      <c r="E9" s="253"/>
      <c r="F9" s="253"/>
      <c r="H9" s="126"/>
      <c r="I9" s="253"/>
      <c r="J9" s="253"/>
      <c r="M9" s="128" t="s">
        <v>6</v>
      </c>
    </row>
    <row r="10" spans="1:14" ht="24.75" customHeight="1">
      <c r="A10" s="129"/>
      <c r="B10" s="130"/>
      <c r="C10" s="130" t="s">
        <v>95</v>
      </c>
      <c r="D10" s="130" t="s">
        <v>95</v>
      </c>
      <c r="E10" s="322" t="s">
        <v>96</v>
      </c>
      <c r="F10" s="322"/>
      <c r="G10" s="322"/>
      <c r="H10" s="131" t="s">
        <v>10</v>
      </c>
      <c r="I10" s="322" t="s">
        <v>97</v>
      </c>
      <c r="J10" s="322"/>
      <c r="K10" s="322"/>
      <c r="L10" s="131" t="s">
        <v>10</v>
      </c>
      <c r="M10" s="323" t="s">
        <v>152</v>
      </c>
    </row>
    <row r="11" spans="1:14" ht="29.25" customHeight="1">
      <c r="A11" s="132" t="s">
        <v>153</v>
      </c>
      <c r="B11" s="133"/>
      <c r="C11" s="133" t="s">
        <v>101</v>
      </c>
      <c r="D11" s="133" t="s">
        <v>102</v>
      </c>
      <c r="E11" s="134" t="s">
        <v>12</v>
      </c>
      <c r="F11" s="134" t="s">
        <v>14</v>
      </c>
      <c r="G11" s="135" t="s">
        <v>13</v>
      </c>
      <c r="H11" s="136"/>
      <c r="I11" s="134" t="s">
        <v>12</v>
      </c>
      <c r="J11" s="134" t="s">
        <v>14</v>
      </c>
      <c r="K11" s="135" t="s">
        <v>13</v>
      </c>
      <c r="L11" s="136"/>
      <c r="M11" s="323"/>
    </row>
    <row r="12" spans="1:14" s="141" customFormat="1" ht="15.75" customHeight="1">
      <c r="A12" s="137"/>
      <c r="B12" s="137"/>
      <c r="C12" s="256"/>
      <c r="D12" s="138" t="s">
        <v>15</v>
      </c>
      <c r="E12" s="138"/>
      <c r="F12" s="138" t="s">
        <v>16</v>
      </c>
      <c r="G12" s="139" t="s">
        <v>154</v>
      </c>
      <c r="H12" s="140" t="s">
        <v>155</v>
      </c>
      <c r="I12" s="138"/>
      <c r="J12" s="138" t="s">
        <v>106</v>
      </c>
      <c r="K12" s="139" t="s">
        <v>156</v>
      </c>
      <c r="L12" s="136" t="s">
        <v>157</v>
      </c>
      <c r="M12" s="324"/>
    </row>
    <row r="13" spans="1:14" s="141" customFormat="1" ht="12.75">
      <c r="A13" s="142" t="s">
        <v>158</v>
      </c>
      <c r="B13" s="259"/>
      <c r="C13" s="262">
        <f>SUM(C14,C18,C22,C27,C40,C45,C50,C54,C60,C66,C74,C80,C90,C94,C99,C104,C108,C112,C119,C124,C131,C134,C141,C148,C152,C158,C165,C170,C179)</f>
        <v>155423</v>
      </c>
      <c r="D13" s="255">
        <f>SUM(D14,D18,D22,D27,D40,D45,D50,D54,D60,D66,D74,D80,D90,D94,D99,D104,D108,D112,D119,D124,D131,D134,D141,D148,D152,D158,D165,D170,D179)</f>
        <v>1093915</v>
      </c>
      <c r="E13" s="150">
        <f>SUM(E14,E18,E22,E27,E40,E45,E50,E54,E60,E66,E74,E80,E90,E94,E99,E104,E108,E112,E119,E124,E131,E134,E141,E148,E152,E158,E165,E170,E179)</f>
        <v>127478.42</v>
      </c>
      <c r="F13" s="151">
        <f>SUM(F14,F18,F22,F27,F40,F45,F50,F54,F60,F66,F74,F80,F90,F94,F99,F104,F108,F112,F119,F124,F131,F134,F141,F148,F152,F158,F165,F170,F179)</f>
        <v>920098.61</v>
      </c>
      <c r="G13" s="145">
        <f t="shared" ref="G13:G45" si="0">F13/F$181</f>
        <v>1</v>
      </c>
      <c r="H13" s="143">
        <f>D13-F13</f>
        <v>173816.39</v>
      </c>
      <c r="I13" s="151">
        <f>SUM(I14,I18,I22,I27,I40,I45,I50,I54,I60,I66,I74,I80,I90,I94,I99,I104,I108,I112,I119,I124,I131,I134,I141,I148,I152,I158,I165,I170,I179)</f>
        <v>182795.40999999997</v>
      </c>
      <c r="J13" s="150">
        <f>SUM(J14,J18,J22,J27,J40,J45,J50,J54,J60,J66,J74,J80,J90,J94,J99,J104,J108,J112,J119,J124,J131,J134,J141,J148,J152,J158,J165,J170,J179)</f>
        <v>600463.46</v>
      </c>
      <c r="K13" s="265">
        <f>IFERROR(J13/J$181,"")</f>
        <v>1</v>
      </c>
      <c r="L13" s="262">
        <f t="shared" ref="L13:L45" si="1">D13-J13</f>
        <v>493451.54000000004</v>
      </c>
      <c r="M13" s="262">
        <f>SUM(M14,M18,M22,M27,M40,M45,M50,M54,M60,M66,M74,M80,M90,M94,M99,M104,M108,M112,M119,M124,M131,M134,M141,M148,M152,M158,M165,M170,M179)</f>
        <v>0</v>
      </c>
    </row>
    <row r="14" spans="1:14" s="141" customFormat="1" ht="12.75" hidden="1">
      <c r="A14" s="146" t="s">
        <v>159</v>
      </c>
      <c r="B14" s="259"/>
      <c r="C14" s="258">
        <f>SUM(C15:C17)</f>
        <v>0</v>
      </c>
      <c r="D14" s="255">
        <f>SUM(D15:D17)</f>
        <v>0</v>
      </c>
      <c r="E14" s="150">
        <f>SUM(E15:E17)</f>
        <v>0</v>
      </c>
      <c r="F14" s="151">
        <f>SUM(F15:F17)</f>
        <v>0</v>
      </c>
      <c r="G14" s="145">
        <f t="shared" si="0"/>
        <v>0</v>
      </c>
      <c r="H14" s="143">
        <f t="shared" ref="H14:H45" si="2">D14-F14</f>
        <v>0</v>
      </c>
      <c r="I14" s="151">
        <f>SUM(I15:I17)</f>
        <v>0</v>
      </c>
      <c r="J14" s="150">
        <f>SUM(J15:J17)</f>
        <v>0</v>
      </c>
      <c r="K14" s="265">
        <f t="shared" ref="K14:K77" si="3">IFERROR(J14/J$181,"")</f>
        <v>0</v>
      </c>
      <c r="L14" s="258">
        <f t="shared" si="1"/>
        <v>0</v>
      </c>
      <c r="M14" s="258">
        <f>SUM(M15:M17)</f>
        <v>0</v>
      </c>
    </row>
    <row r="15" spans="1:14" ht="12.75" hidden="1">
      <c r="A15" s="147" t="s">
        <v>160</v>
      </c>
      <c r="B15" s="260"/>
      <c r="C15" s="258"/>
      <c r="D15" s="255"/>
      <c r="E15" s="150"/>
      <c r="F15" s="151"/>
      <c r="G15" s="145">
        <f t="shared" si="0"/>
        <v>0</v>
      </c>
      <c r="H15" s="143">
        <f t="shared" si="2"/>
        <v>0</v>
      </c>
      <c r="I15" s="151"/>
      <c r="J15" s="150"/>
      <c r="K15" s="265">
        <f t="shared" si="3"/>
        <v>0</v>
      </c>
      <c r="L15" s="258">
        <f t="shared" si="1"/>
        <v>0</v>
      </c>
      <c r="M15" s="258"/>
    </row>
    <row r="16" spans="1:14" ht="12.75" hidden="1">
      <c r="A16" s="147" t="s">
        <v>161</v>
      </c>
      <c r="B16" s="260"/>
      <c r="C16" s="258"/>
      <c r="D16" s="255"/>
      <c r="E16" s="150"/>
      <c r="F16" s="151"/>
      <c r="G16" s="145">
        <f t="shared" si="0"/>
        <v>0</v>
      </c>
      <c r="H16" s="143">
        <f t="shared" si="2"/>
        <v>0</v>
      </c>
      <c r="I16" s="151"/>
      <c r="J16" s="150"/>
      <c r="K16" s="265">
        <f t="shared" si="3"/>
        <v>0</v>
      </c>
      <c r="L16" s="258">
        <f t="shared" si="1"/>
        <v>0</v>
      </c>
      <c r="M16" s="258"/>
    </row>
    <row r="17" spans="1:16" ht="12.75" hidden="1">
      <c r="A17" s="147" t="s">
        <v>162</v>
      </c>
      <c r="B17" s="260"/>
      <c r="C17" s="258"/>
      <c r="D17" s="255"/>
      <c r="E17" s="150"/>
      <c r="F17" s="151"/>
      <c r="G17" s="145">
        <f t="shared" si="0"/>
        <v>0</v>
      </c>
      <c r="H17" s="143">
        <f t="shared" si="2"/>
        <v>0</v>
      </c>
      <c r="I17" s="151"/>
      <c r="J17" s="150"/>
      <c r="K17" s="265">
        <f t="shared" si="3"/>
        <v>0</v>
      </c>
      <c r="L17" s="258">
        <f t="shared" si="1"/>
        <v>0</v>
      </c>
      <c r="M17" s="258"/>
      <c r="N17" s="264"/>
    </row>
    <row r="18" spans="1:16" ht="12.75" hidden="1">
      <c r="A18" s="146" t="s">
        <v>163</v>
      </c>
      <c r="B18" s="259"/>
      <c r="C18" s="258">
        <f>SUM(C19:C21)</f>
        <v>0</v>
      </c>
      <c r="D18" s="255">
        <f>SUM(D19:D21)</f>
        <v>0</v>
      </c>
      <c r="E18" s="150">
        <f>SUM(E19:E21)</f>
        <v>0</v>
      </c>
      <c r="F18" s="151">
        <f>SUM(F19:F21)</f>
        <v>0</v>
      </c>
      <c r="G18" s="145">
        <f t="shared" si="0"/>
        <v>0</v>
      </c>
      <c r="H18" s="143">
        <f t="shared" si="2"/>
        <v>0</v>
      </c>
      <c r="I18" s="151">
        <f>SUM(I19:I21)</f>
        <v>0</v>
      </c>
      <c r="J18" s="150">
        <f>SUM(J19:J21)</f>
        <v>0</v>
      </c>
      <c r="K18" s="265">
        <f t="shared" si="3"/>
        <v>0</v>
      </c>
      <c r="L18" s="258">
        <f t="shared" si="1"/>
        <v>0</v>
      </c>
      <c r="M18" s="258">
        <f>SUM(M19:M21)</f>
        <v>0</v>
      </c>
      <c r="N18" s="264"/>
      <c r="P18" s="326"/>
    </row>
    <row r="19" spans="1:16" ht="12.75" hidden="1">
      <c r="A19" s="147" t="s">
        <v>164</v>
      </c>
      <c r="B19" s="259"/>
      <c r="C19" s="258"/>
      <c r="D19" s="255"/>
      <c r="E19" s="150"/>
      <c r="F19" s="151"/>
      <c r="G19" s="145">
        <f t="shared" si="0"/>
        <v>0</v>
      </c>
      <c r="H19" s="143">
        <f t="shared" si="2"/>
        <v>0</v>
      </c>
      <c r="I19" s="151"/>
      <c r="J19" s="150"/>
      <c r="K19" s="265">
        <f t="shared" si="3"/>
        <v>0</v>
      </c>
      <c r="L19" s="258">
        <f t="shared" si="1"/>
        <v>0</v>
      </c>
      <c r="M19" s="258"/>
      <c r="N19" s="264"/>
      <c r="P19" s="326"/>
    </row>
    <row r="20" spans="1:16" ht="12.75" hidden="1">
      <c r="A20" s="147" t="s">
        <v>165</v>
      </c>
      <c r="B20" s="259"/>
      <c r="C20" s="258"/>
      <c r="D20" s="255"/>
      <c r="E20" s="150"/>
      <c r="F20" s="151"/>
      <c r="G20" s="145">
        <f t="shared" si="0"/>
        <v>0</v>
      </c>
      <c r="H20" s="143">
        <f t="shared" si="2"/>
        <v>0</v>
      </c>
      <c r="I20" s="151"/>
      <c r="J20" s="150"/>
      <c r="K20" s="265">
        <f t="shared" si="3"/>
        <v>0</v>
      </c>
      <c r="L20" s="258">
        <f t="shared" si="1"/>
        <v>0</v>
      </c>
      <c r="M20" s="258"/>
      <c r="N20" s="264"/>
      <c r="P20" s="326"/>
    </row>
    <row r="21" spans="1:16" ht="12.75" hidden="1">
      <c r="A21" s="147" t="s">
        <v>162</v>
      </c>
      <c r="B21" s="259"/>
      <c r="C21" s="258"/>
      <c r="D21" s="255"/>
      <c r="E21" s="150"/>
      <c r="F21" s="151"/>
      <c r="G21" s="145">
        <f t="shared" si="0"/>
        <v>0</v>
      </c>
      <c r="H21" s="143">
        <f t="shared" si="2"/>
        <v>0</v>
      </c>
      <c r="I21" s="151"/>
      <c r="J21" s="150"/>
      <c r="K21" s="265">
        <f t="shared" si="3"/>
        <v>0</v>
      </c>
      <c r="L21" s="258">
        <f t="shared" si="1"/>
        <v>0</v>
      </c>
      <c r="M21" s="258"/>
      <c r="N21" s="264"/>
    </row>
    <row r="22" spans="1:16" ht="12.75">
      <c r="A22" s="146" t="s">
        <v>166</v>
      </c>
      <c r="B22" s="259" t="s">
        <v>422</v>
      </c>
      <c r="C22" s="258">
        <f>SUM(C23:C26)</f>
        <v>150045</v>
      </c>
      <c r="D22" s="258">
        <f>SUM(D23:D26)</f>
        <v>1088537</v>
      </c>
      <c r="E22" s="258">
        <f>SUM(E23:E26)</f>
        <v>127478.42</v>
      </c>
      <c r="F22" s="258">
        <f>SUM(F23:F26)</f>
        <v>914720.61</v>
      </c>
      <c r="G22" s="145">
        <f t="shared" si="0"/>
        <v>0.99415497432389344</v>
      </c>
      <c r="H22" s="143">
        <f>D22-F22</f>
        <v>173816.39</v>
      </c>
      <c r="I22" s="151">
        <f>SUM(I23:I26)</f>
        <v>182122.78999999998</v>
      </c>
      <c r="J22" s="150">
        <f>SUM(J23:J26)</f>
        <v>596466.47</v>
      </c>
      <c r="K22" s="265">
        <f t="shared" si="3"/>
        <v>0.99334349170888769</v>
      </c>
      <c r="L22" s="258">
        <f>D22-J22</f>
        <v>492070.53</v>
      </c>
      <c r="M22" s="258">
        <f>SUM(M23:M26)</f>
        <v>0</v>
      </c>
      <c r="N22" s="264"/>
    </row>
    <row r="23" spans="1:16" ht="12.75" hidden="1">
      <c r="A23" s="147" t="s">
        <v>167</v>
      </c>
      <c r="B23" s="259"/>
      <c r="C23" s="258"/>
      <c r="D23" s="255"/>
      <c r="E23" s="150"/>
      <c r="F23" s="151"/>
      <c r="G23" s="145">
        <f t="shared" si="0"/>
        <v>0</v>
      </c>
      <c r="H23" s="143">
        <f t="shared" si="2"/>
        <v>0</v>
      </c>
      <c r="I23" s="151"/>
      <c r="J23" s="150"/>
      <c r="K23" s="265">
        <f t="shared" si="3"/>
        <v>0</v>
      </c>
      <c r="L23" s="258">
        <f t="shared" si="1"/>
        <v>0</v>
      </c>
      <c r="M23" s="258">
        <v>0</v>
      </c>
      <c r="N23" s="264"/>
    </row>
    <row r="24" spans="1:16" ht="12.75">
      <c r="A24" s="147" t="s">
        <v>168</v>
      </c>
      <c r="B24" s="261" t="s">
        <v>423</v>
      </c>
      <c r="C24" s="258">
        <v>75722</v>
      </c>
      <c r="D24" s="255">
        <v>275722</v>
      </c>
      <c r="E24" s="150">
        <v>50718.42</v>
      </c>
      <c r="F24" s="151">
        <v>274505.61</v>
      </c>
      <c r="G24" s="145">
        <f t="shared" si="0"/>
        <v>0.29834368514044379</v>
      </c>
      <c r="H24" s="143">
        <f>D24-F24</f>
        <v>1216.390000000014</v>
      </c>
      <c r="I24" s="151">
        <v>86827.79</v>
      </c>
      <c r="J24" s="150">
        <v>211131.47</v>
      </c>
      <c r="K24" s="265">
        <f t="shared" si="3"/>
        <v>0.35161418481650825</v>
      </c>
      <c r="L24" s="258">
        <f t="shared" si="1"/>
        <v>64590.53</v>
      </c>
      <c r="M24" s="298">
        <v>0</v>
      </c>
      <c r="N24" s="264"/>
    </row>
    <row r="25" spans="1:16" ht="12.75" hidden="1">
      <c r="A25" s="147" t="s">
        <v>169</v>
      </c>
      <c r="B25" s="261" t="s">
        <v>426</v>
      </c>
      <c r="C25" s="258"/>
      <c r="D25" s="255"/>
      <c r="E25" s="150"/>
      <c r="F25" s="151"/>
      <c r="G25" s="145">
        <f t="shared" si="0"/>
        <v>0</v>
      </c>
      <c r="H25" s="143">
        <f>D25-F25</f>
        <v>0</v>
      </c>
      <c r="I25" s="151"/>
      <c r="J25" s="150"/>
      <c r="K25" s="265">
        <f t="shared" si="3"/>
        <v>0</v>
      </c>
      <c r="L25" s="258">
        <f>D25-J25</f>
        <v>0</v>
      </c>
      <c r="M25" s="298">
        <f t="shared" ref="M25" si="4">F25-J25</f>
        <v>0</v>
      </c>
      <c r="N25" s="264"/>
    </row>
    <row r="26" spans="1:16" ht="12.75">
      <c r="A26" s="147" t="s">
        <v>176</v>
      </c>
      <c r="B26" s="261" t="s">
        <v>427</v>
      </c>
      <c r="C26" s="258">
        <v>74323</v>
      </c>
      <c r="D26" s="255">
        <v>812815</v>
      </c>
      <c r="E26" s="150">
        <v>76760</v>
      </c>
      <c r="F26" s="151">
        <v>640215</v>
      </c>
      <c r="G26" s="145">
        <f t="shared" si="0"/>
        <v>0.69581128918344959</v>
      </c>
      <c r="H26" s="143">
        <f>D26-F26</f>
        <v>172600</v>
      </c>
      <c r="I26" s="151">
        <v>95295</v>
      </c>
      <c r="J26" s="150">
        <v>385335</v>
      </c>
      <c r="K26" s="265">
        <f t="shared" si="3"/>
        <v>0.6417293068923795</v>
      </c>
      <c r="L26" s="258">
        <f>D26-J26</f>
        <v>427480</v>
      </c>
      <c r="M26" s="298">
        <v>0</v>
      </c>
      <c r="N26" s="264"/>
    </row>
    <row r="27" spans="1:16" ht="12.75" hidden="1">
      <c r="A27" s="146" t="s">
        <v>170</v>
      </c>
      <c r="B27" s="259"/>
      <c r="C27" s="258">
        <f>SUM(C28:C39)</f>
        <v>0</v>
      </c>
      <c r="D27" s="255">
        <f>SUM(D28:D39)</f>
        <v>0</v>
      </c>
      <c r="E27" s="150">
        <f>SUM(E28:E39)</f>
        <v>0</v>
      </c>
      <c r="F27" s="151">
        <f>SUM(F28:F39)</f>
        <v>0</v>
      </c>
      <c r="G27" s="145">
        <f t="shared" si="0"/>
        <v>0</v>
      </c>
      <c r="H27" s="143">
        <f t="shared" si="2"/>
        <v>0</v>
      </c>
      <c r="I27" s="151">
        <f>SUM(I28:I39)</f>
        <v>0</v>
      </c>
      <c r="J27" s="150">
        <f>SUM(J28:J39)</f>
        <v>0</v>
      </c>
      <c r="K27" s="265">
        <f t="shared" si="3"/>
        <v>0</v>
      </c>
      <c r="L27" s="258">
        <f t="shared" si="1"/>
        <v>0</v>
      </c>
      <c r="M27" s="258">
        <f>SUM(M28:M39)</f>
        <v>0</v>
      </c>
      <c r="N27" s="264"/>
    </row>
    <row r="28" spans="1:16" ht="12.75" hidden="1">
      <c r="A28" s="147" t="s">
        <v>171</v>
      </c>
      <c r="B28" s="259"/>
      <c r="C28" s="258"/>
      <c r="D28" s="255"/>
      <c r="E28" s="150"/>
      <c r="F28" s="151"/>
      <c r="G28" s="145">
        <f t="shared" si="0"/>
        <v>0</v>
      </c>
      <c r="H28" s="143">
        <f t="shared" si="2"/>
        <v>0</v>
      </c>
      <c r="I28" s="151"/>
      <c r="J28" s="150"/>
      <c r="K28" s="265">
        <f t="shared" si="3"/>
        <v>0</v>
      </c>
      <c r="L28" s="258">
        <f t="shared" si="1"/>
        <v>0</v>
      </c>
      <c r="M28" s="258"/>
      <c r="N28" s="264"/>
    </row>
    <row r="29" spans="1:16" ht="12.75" hidden="1">
      <c r="A29" s="147" t="s">
        <v>168</v>
      </c>
      <c r="B29" s="259"/>
      <c r="C29" s="258"/>
      <c r="D29" s="255"/>
      <c r="E29" s="150"/>
      <c r="F29" s="151"/>
      <c r="G29" s="145">
        <f t="shared" si="0"/>
        <v>0</v>
      </c>
      <c r="H29" s="143">
        <f t="shared" si="2"/>
        <v>0</v>
      </c>
      <c r="I29" s="151"/>
      <c r="J29" s="150"/>
      <c r="K29" s="265">
        <f t="shared" si="3"/>
        <v>0</v>
      </c>
      <c r="L29" s="258">
        <f t="shared" si="1"/>
        <v>0</v>
      </c>
      <c r="M29" s="258"/>
      <c r="N29" s="264"/>
    </row>
    <row r="30" spans="1:16" ht="12.75" hidden="1">
      <c r="A30" s="147" t="s">
        <v>172</v>
      </c>
      <c r="B30" s="259"/>
      <c r="C30" s="258"/>
      <c r="D30" s="255"/>
      <c r="E30" s="150"/>
      <c r="F30" s="151"/>
      <c r="G30" s="145">
        <f t="shared" si="0"/>
        <v>0</v>
      </c>
      <c r="H30" s="143">
        <f t="shared" si="2"/>
        <v>0</v>
      </c>
      <c r="I30" s="151"/>
      <c r="J30" s="150"/>
      <c r="K30" s="265">
        <f t="shared" si="3"/>
        <v>0</v>
      </c>
      <c r="L30" s="258">
        <f t="shared" si="1"/>
        <v>0</v>
      </c>
      <c r="M30" s="258"/>
      <c r="N30" s="264"/>
    </row>
    <row r="31" spans="1:16" ht="12.75" hidden="1">
      <c r="A31" s="147" t="s">
        <v>173</v>
      </c>
      <c r="B31" s="259"/>
      <c r="C31" s="258"/>
      <c r="D31" s="255"/>
      <c r="E31" s="150"/>
      <c r="F31" s="151"/>
      <c r="G31" s="145">
        <f t="shared" si="0"/>
        <v>0</v>
      </c>
      <c r="H31" s="143">
        <f t="shared" si="2"/>
        <v>0</v>
      </c>
      <c r="I31" s="151"/>
      <c r="J31" s="150"/>
      <c r="K31" s="265">
        <f t="shared" si="3"/>
        <v>0</v>
      </c>
      <c r="L31" s="258">
        <f t="shared" si="1"/>
        <v>0</v>
      </c>
      <c r="M31" s="258"/>
      <c r="N31" s="264"/>
    </row>
    <row r="32" spans="1:16" ht="12.75" hidden="1">
      <c r="A32" s="147" t="s">
        <v>174</v>
      </c>
      <c r="B32" s="259"/>
      <c r="C32" s="258"/>
      <c r="D32" s="255"/>
      <c r="E32" s="150"/>
      <c r="F32" s="151"/>
      <c r="G32" s="145">
        <f t="shared" si="0"/>
        <v>0</v>
      </c>
      <c r="H32" s="143">
        <f t="shared" si="2"/>
        <v>0</v>
      </c>
      <c r="I32" s="151"/>
      <c r="J32" s="150"/>
      <c r="K32" s="265">
        <f t="shared" si="3"/>
        <v>0</v>
      </c>
      <c r="L32" s="258">
        <f t="shared" si="1"/>
        <v>0</v>
      </c>
      <c r="M32" s="258"/>
      <c r="N32" s="264"/>
    </row>
    <row r="33" spans="1:14" ht="12.75" hidden="1">
      <c r="A33" s="147" t="s">
        <v>169</v>
      </c>
      <c r="B33" s="259"/>
      <c r="C33" s="258"/>
      <c r="D33" s="255"/>
      <c r="E33" s="150"/>
      <c r="F33" s="151"/>
      <c r="G33" s="145">
        <f t="shared" si="0"/>
        <v>0</v>
      </c>
      <c r="H33" s="143">
        <f t="shared" si="2"/>
        <v>0</v>
      </c>
      <c r="I33" s="151"/>
      <c r="J33" s="150"/>
      <c r="K33" s="265">
        <f t="shared" si="3"/>
        <v>0</v>
      </c>
      <c r="L33" s="258">
        <f t="shared" si="1"/>
        <v>0</v>
      </c>
      <c r="M33" s="258"/>
      <c r="N33" s="264"/>
    </row>
    <row r="34" spans="1:14" ht="12.75" hidden="1">
      <c r="A34" s="147" t="s">
        <v>175</v>
      </c>
      <c r="B34" s="259"/>
      <c r="C34" s="258"/>
      <c r="D34" s="255"/>
      <c r="E34" s="150"/>
      <c r="F34" s="151"/>
      <c r="G34" s="145">
        <f t="shared" si="0"/>
        <v>0</v>
      </c>
      <c r="H34" s="143">
        <f t="shared" si="2"/>
        <v>0</v>
      </c>
      <c r="I34" s="151"/>
      <c r="J34" s="150"/>
      <c r="K34" s="265">
        <f t="shared" si="3"/>
        <v>0</v>
      </c>
      <c r="L34" s="258">
        <f t="shared" si="1"/>
        <v>0</v>
      </c>
      <c r="M34" s="258"/>
      <c r="N34" s="264"/>
    </row>
    <row r="35" spans="1:14" ht="12.75" hidden="1">
      <c r="A35" s="147" t="s">
        <v>176</v>
      </c>
      <c r="B35" s="259"/>
      <c r="C35" s="258"/>
      <c r="D35" s="255"/>
      <c r="E35" s="150"/>
      <c r="F35" s="151"/>
      <c r="G35" s="145">
        <f t="shared" si="0"/>
        <v>0</v>
      </c>
      <c r="H35" s="143">
        <f t="shared" si="2"/>
        <v>0</v>
      </c>
      <c r="I35" s="151"/>
      <c r="J35" s="150"/>
      <c r="K35" s="265">
        <f t="shared" si="3"/>
        <v>0</v>
      </c>
      <c r="L35" s="258">
        <f t="shared" si="1"/>
        <v>0</v>
      </c>
      <c r="M35" s="258"/>
      <c r="N35" s="264"/>
    </row>
    <row r="36" spans="1:14" ht="12.75" hidden="1">
      <c r="A36" s="147" t="s">
        <v>177</v>
      </c>
      <c r="B36" s="259"/>
      <c r="C36" s="258"/>
      <c r="D36" s="255"/>
      <c r="E36" s="150"/>
      <c r="F36" s="151"/>
      <c r="G36" s="145">
        <f t="shared" si="0"/>
        <v>0</v>
      </c>
      <c r="H36" s="143">
        <f t="shared" si="2"/>
        <v>0</v>
      </c>
      <c r="I36" s="151"/>
      <c r="J36" s="150"/>
      <c r="K36" s="265">
        <f t="shared" si="3"/>
        <v>0</v>
      </c>
      <c r="L36" s="258">
        <f t="shared" si="1"/>
        <v>0</v>
      </c>
      <c r="M36" s="258"/>
      <c r="N36" s="264"/>
    </row>
    <row r="37" spans="1:14" ht="12.75" hidden="1">
      <c r="A37" s="147" t="s">
        <v>178</v>
      </c>
      <c r="B37" s="259"/>
      <c r="C37" s="258"/>
      <c r="D37" s="255"/>
      <c r="E37" s="150"/>
      <c r="F37" s="151"/>
      <c r="G37" s="145">
        <f t="shared" si="0"/>
        <v>0</v>
      </c>
      <c r="H37" s="143">
        <f t="shared" si="2"/>
        <v>0</v>
      </c>
      <c r="I37" s="151"/>
      <c r="J37" s="150"/>
      <c r="K37" s="265">
        <f t="shared" si="3"/>
        <v>0</v>
      </c>
      <c r="L37" s="258">
        <f t="shared" si="1"/>
        <v>0</v>
      </c>
      <c r="M37" s="258"/>
      <c r="N37" s="264"/>
    </row>
    <row r="38" spans="1:14" ht="12.75" hidden="1">
      <c r="A38" s="147" t="s">
        <v>179</v>
      </c>
      <c r="B38" s="259"/>
      <c r="C38" s="258"/>
      <c r="D38" s="255"/>
      <c r="E38" s="150"/>
      <c r="F38" s="151"/>
      <c r="G38" s="145">
        <f t="shared" si="0"/>
        <v>0</v>
      </c>
      <c r="H38" s="143">
        <f t="shared" si="2"/>
        <v>0</v>
      </c>
      <c r="I38" s="151"/>
      <c r="J38" s="150"/>
      <c r="K38" s="265">
        <f t="shared" si="3"/>
        <v>0</v>
      </c>
      <c r="L38" s="258">
        <f t="shared" si="1"/>
        <v>0</v>
      </c>
      <c r="M38" s="258"/>
      <c r="N38" s="264"/>
    </row>
    <row r="39" spans="1:14" ht="12.75" hidden="1">
      <c r="A39" s="147" t="s">
        <v>162</v>
      </c>
      <c r="B39" s="259"/>
      <c r="C39" s="258"/>
      <c r="D39" s="255"/>
      <c r="E39" s="150"/>
      <c r="F39" s="151"/>
      <c r="G39" s="145">
        <f t="shared" si="0"/>
        <v>0</v>
      </c>
      <c r="H39" s="143">
        <f t="shared" si="2"/>
        <v>0</v>
      </c>
      <c r="I39" s="151"/>
      <c r="J39" s="150"/>
      <c r="K39" s="265">
        <f t="shared" si="3"/>
        <v>0</v>
      </c>
      <c r="L39" s="258">
        <f t="shared" si="1"/>
        <v>0</v>
      </c>
      <c r="M39" s="258"/>
      <c r="N39" s="264"/>
    </row>
    <row r="40" spans="1:14" ht="12.75" hidden="1">
      <c r="A40" s="146" t="s">
        <v>180</v>
      </c>
      <c r="B40" s="259"/>
      <c r="C40" s="258">
        <f>SUM(C41:C44)</f>
        <v>0</v>
      </c>
      <c r="D40" s="255">
        <f>SUM(D41:D44)</f>
        <v>0</v>
      </c>
      <c r="E40" s="150">
        <f>SUM(E41:E44)</f>
        <v>0</v>
      </c>
      <c r="F40" s="151">
        <f>SUM(F41:F44)</f>
        <v>0</v>
      </c>
      <c r="G40" s="145">
        <f t="shared" si="0"/>
        <v>0</v>
      </c>
      <c r="H40" s="143">
        <f t="shared" si="2"/>
        <v>0</v>
      </c>
      <c r="I40" s="151">
        <f>SUM(I41:I44)</f>
        <v>0</v>
      </c>
      <c r="J40" s="150">
        <f>SUM(J41:J44)</f>
        <v>0</v>
      </c>
      <c r="K40" s="265">
        <f t="shared" si="3"/>
        <v>0</v>
      </c>
      <c r="L40" s="258">
        <f t="shared" si="1"/>
        <v>0</v>
      </c>
      <c r="M40" s="258">
        <f>SUM(M41:M44)</f>
        <v>0</v>
      </c>
      <c r="N40" s="264"/>
    </row>
    <row r="41" spans="1:14" ht="12.75" hidden="1">
      <c r="A41" s="147" t="s">
        <v>181</v>
      </c>
      <c r="B41" s="259"/>
      <c r="C41" s="258"/>
      <c r="D41" s="255"/>
      <c r="E41" s="150"/>
      <c r="F41" s="151"/>
      <c r="G41" s="145">
        <f t="shared" si="0"/>
        <v>0</v>
      </c>
      <c r="H41" s="143">
        <f t="shared" si="2"/>
        <v>0</v>
      </c>
      <c r="I41" s="151"/>
      <c r="J41" s="150"/>
      <c r="K41" s="265">
        <f t="shared" si="3"/>
        <v>0</v>
      </c>
      <c r="L41" s="258">
        <f t="shared" si="1"/>
        <v>0</v>
      </c>
      <c r="M41" s="258"/>
      <c r="N41" s="264"/>
    </row>
    <row r="42" spans="1:14" ht="12.75" hidden="1">
      <c r="A42" s="147" t="s">
        <v>182</v>
      </c>
      <c r="B42" s="259"/>
      <c r="C42" s="258"/>
      <c r="D42" s="255"/>
      <c r="E42" s="150"/>
      <c r="F42" s="151"/>
      <c r="G42" s="145">
        <f t="shared" si="0"/>
        <v>0</v>
      </c>
      <c r="H42" s="143">
        <f t="shared" si="2"/>
        <v>0</v>
      </c>
      <c r="I42" s="151"/>
      <c r="J42" s="150"/>
      <c r="K42" s="265">
        <f t="shared" si="3"/>
        <v>0</v>
      </c>
      <c r="L42" s="258">
        <f t="shared" si="1"/>
        <v>0</v>
      </c>
      <c r="M42" s="258"/>
      <c r="N42" s="264"/>
    </row>
    <row r="43" spans="1:14" ht="12.75" hidden="1">
      <c r="A43" s="147" t="s">
        <v>183</v>
      </c>
      <c r="B43" s="259"/>
      <c r="C43" s="258"/>
      <c r="D43" s="255"/>
      <c r="E43" s="150"/>
      <c r="F43" s="151"/>
      <c r="G43" s="145">
        <f t="shared" si="0"/>
        <v>0</v>
      </c>
      <c r="H43" s="143">
        <f t="shared" si="2"/>
        <v>0</v>
      </c>
      <c r="I43" s="151"/>
      <c r="J43" s="150"/>
      <c r="K43" s="265">
        <f t="shared" si="3"/>
        <v>0</v>
      </c>
      <c r="L43" s="258">
        <f t="shared" si="1"/>
        <v>0</v>
      </c>
      <c r="M43" s="258"/>
      <c r="N43" s="264"/>
    </row>
    <row r="44" spans="1:14" ht="12.75" hidden="1">
      <c r="A44" s="147" t="s">
        <v>162</v>
      </c>
      <c r="B44" s="259"/>
      <c r="C44" s="258"/>
      <c r="D44" s="255"/>
      <c r="E44" s="150"/>
      <c r="F44" s="151"/>
      <c r="G44" s="145">
        <f t="shared" si="0"/>
        <v>0</v>
      </c>
      <c r="H44" s="143">
        <f t="shared" si="2"/>
        <v>0</v>
      </c>
      <c r="I44" s="151"/>
      <c r="J44" s="150"/>
      <c r="K44" s="265">
        <f t="shared" si="3"/>
        <v>0</v>
      </c>
      <c r="L44" s="258">
        <f t="shared" si="1"/>
        <v>0</v>
      </c>
      <c r="M44" s="258"/>
      <c r="N44" s="264"/>
    </row>
    <row r="45" spans="1:14" ht="12.75" hidden="1">
      <c r="A45" s="146" t="s">
        <v>184</v>
      </c>
      <c r="B45" s="259"/>
      <c r="C45" s="258">
        <f>SUM(C46:C49)</f>
        <v>0</v>
      </c>
      <c r="D45" s="255">
        <f>SUM(D46:D49)</f>
        <v>0</v>
      </c>
      <c r="E45" s="150">
        <f>SUM(E46:E49)</f>
        <v>0</v>
      </c>
      <c r="F45" s="151">
        <f>SUM(F46:F49)</f>
        <v>0</v>
      </c>
      <c r="G45" s="145">
        <f t="shared" si="0"/>
        <v>0</v>
      </c>
      <c r="H45" s="143">
        <f t="shared" si="2"/>
        <v>0</v>
      </c>
      <c r="I45" s="151">
        <f>SUM(I46:I49)</f>
        <v>0</v>
      </c>
      <c r="J45" s="150">
        <f>SUM(J46:J49)</f>
        <v>0</v>
      </c>
      <c r="K45" s="265">
        <f t="shared" si="3"/>
        <v>0</v>
      </c>
      <c r="L45" s="258">
        <f t="shared" si="1"/>
        <v>0</v>
      </c>
      <c r="M45" s="258">
        <f>SUM(M46:M49)</f>
        <v>0</v>
      </c>
      <c r="N45" s="264"/>
    </row>
    <row r="46" spans="1:14" ht="12.75" hidden="1">
      <c r="A46" s="147" t="s">
        <v>185</v>
      </c>
      <c r="B46" s="259"/>
      <c r="C46" s="258"/>
      <c r="D46" s="255"/>
      <c r="E46" s="150"/>
      <c r="F46" s="151"/>
      <c r="G46" s="145">
        <f t="shared" ref="G46:G77" si="5">F46/F$181</f>
        <v>0</v>
      </c>
      <c r="H46" s="143">
        <f t="shared" ref="H46:H77" si="6">D46-F46</f>
        <v>0</v>
      </c>
      <c r="I46" s="151"/>
      <c r="J46" s="150"/>
      <c r="K46" s="265">
        <f t="shared" si="3"/>
        <v>0</v>
      </c>
      <c r="L46" s="258">
        <f t="shared" ref="L46:L77" si="7">D46-J46</f>
        <v>0</v>
      </c>
      <c r="M46" s="258"/>
      <c r="N46" s="264"/>
    </row>
    <row r="47" spans="1:14" ht="12.75" hidden="1">
      <c r="A47" s="147" t="s">
        <v>186</v>
      </c>
      <c r="B47" s="259"/>
      <c r="C47" s="258"/>
      <c r="D47" s="255"/>
      <c r="E47" s="150"/>
      <c r="F47" s="151"/>
      <c r="G47" s="145">
        <f t="shared" si="5"/>
        <v>0</v>
      </c>
      <c r="H47" s="143">
        <f t="shared" si="6"/>
        <v>0</v>
      </c>
      <c r="I47" s="151"/>
      <c r="J47" s="150"/>
      <c r="K47" s="265">
        <f t="shared" si="3"/>
        <v>0</v>
      </c>
      <c r="L47" s="258">
        <f t="shared" si="7"/>
        <v>0</v>
      </c>
      <c r="M47" s="258"/>
      <c r="N47" s="264"/>
    </row>
    <row r="48" spans="1:14" ht="12.75" hidden="1">
      <c r="A48" s="147" t="s">
        <v>187</v>
      </c>
      <c r="B48" s="259"/>
      <c r="C48" s="258"/>
      <c r="D48" s="255"/>
      <c r="E48" s="150"/>
      <c r="F48" s="151"/>
      <c r="G48" s="145">
        <f t="shared" si="5"/>
        <v>0</v>
      </c>
      <c r="H48" s="143">
        <f t="shared" si="6"/>
        <v>0</v>
      </c>
      <c r="I48" s="151"/>
      <c r="J48" s="150"/>
      <c r="K48" s="265">
        <f t="shared" si="3"/>
        <v>0</v>
      </c>
      <c r="L48" s="258">
        <f t="shared" si="7"/>
        <v>0</v>
      </c>
      <c r="M48" s="258"/>
      <c r="N48" s="264"/>
    </row>
    <row r="49" spans="1:14" ht="12.75" hidden="1">
      <c r="A49" s="147" t="s">
        <v>162</v>
      </c>
      <c r="B49" s="259"/>
      <c r="C49" s="258"/>
      <c r="D49" s="255"/>
      <c r="E49" s="150"/>
      <c r="F49" s="151"/>
      <c r="G49" s="145">
        <f t="shared" si="5"/>
        <v>0</v>
      </c>
      <c r="H49" s="143">
        <f t="shared" si="6"/>
        <v>0</v>
      </c>
      <c r="I49" s="151"/>
      <c r="J49" s="150"/>
      <c r="K49" s="265">
        <f t="shared" si="3"/>
        <v>0</v>
      </c>
      <c r="L49" s="258">
        <f t="shared" si="7"/>
        <v>0</v>
      </c>
      <c r="M49" s="258"/>
      <c r="N49" s="264"/>
    </row>
    <row r="50" spans="1:14" ht="12.75" hidden="1">
      <c r="A50" s="146" t="s">
        <v>188</v>
      </c>
      <c r="B50" s="259"/>
      <c r="C50" s="258">
        <f>SUM(C51:C53)</f>
        <v>0</v>
      </c>
      <c r="D50" s="255">
        <f>SUM(D51:D53)</f>
        <v>0</v>
      </c>
      <c r="E50" s="150">
        <f>SUM(E51:E53)</f>
        <v>0</v>
      </c>
      <c r="F50" s="151">
        <f>SUM(F51:F53)</f>
        <v>0</v>
      </c>
      <c r="G50" s="145">
        <f t="shared" si="5"/>
        <v>0</v>
      </c>
      <c r="H50" s="143">
        <f t="shared" si="6"/>
        <v>0</v>
      </c>
      <c r="I50" s="151">
        <f>SUM(I51:I53)</f>
        <v>0</v>
      </c>
      <c r="J50" s="150">
        <f>SUM(J51:J53)</f>
        <v>0</v>
      </c>
      <c r="K50" s="265">
        <f t="shared" si="3"/>
        <v>0</v>
      </c>
      <c r="L50" s="258">
        <f t="shared" si="7"/>
        <v>0</v>
      </c>
      <c r="M50" s="258">
        <f>SUM(M51:M53)</f>
        <v>0</v>
      </c>
      <c r="N50" s="264"/>
    </row>
    <row r="51" spans="1:14" ht="12.75" hidden="1">
      <c r="A51" s="147" t="s">
        <v>189</v>
      </c>
      <c r="B51" s="259"/>
      <c r="C51" s="258"/>
      <c r="D51" s="255"/>
      <c r="E51" s="150"/>
      <c r="F51" s="151"/>
      <c r="G51" s="145">
        <f t="shared" si="5"/>
        <v>0</v>
      </c>
      <c r="H51" s="143">
        <f t="shared" si="6"/>
        <v>0</v>
      </c>
      <c r="I51" s="151"/>
      <c r="J51" s="150"/>
      <c r="K51" s="265">
        <f t="shared" si="3"/>
        <v>0</v>
      </c>
      <c r="L51" s="258">
        <f t="shared" si="7"/>
        <v>0</v>
      </c>
      <c r="M51" s="258"/>
      <c r="N51" s="264"/>
    </row>
    <row r="52" spans="1:14" ht="12.75" hidden="1">
      <c r="A52" s="147" t="s">
        <v>190</v>
      </c>
      <c r="B52" s="259"/>
      <c r="C52" s="258"/>
      <c r="D52" s="255"/>
      <c r="E52" s="150"/>
      <c r="F52" s="151"/>
      <c r="G52" s="145">
        <f t="shared" si="5"/>
        <v>0</v>
      </c>
      <c r="H52" s="143">
        <f t="shared" si="6"/>
        <v>0</v>
      </c>
      <c r="I52" s="151"/>
      <c r="J52" s="150"/>
      <c r="K52" s="265">
        <f t="shared" si="3"/>
        <v>0</v>
      </c>
      <c r="L52" s="258">
        <f t="shared" si="7"/>
        <v>0</v>
      </c>
      <c r="M52" s="258"/>
      <c r="N52" s="264"/>
    </row>
    <row r="53" spans="1:14" ht="12.75" hidden="1">
      <c r="A53" s="147" t="s">
        <v>162</v>
      </c>
      <c r="B53" s="259"/>
      <c r="C53" s="258"/>
      <c r="D53" s="255"/>
      <c r="E53" s="150"/>
      <c r="F53" s="151"/>
      <c r="G53" s="145">
        <f t="shared" si="5"/>
        <v>0</v>
      </c>
      <c r="H53" s="143">
        <f t="shared" si="6"/>
        <v>0</v>
      </c>
      <c r="I53" s="151"/>
      <c r="J53" s="150"/>
      <c r="K53" s="265">
        <f t="shared" si="3"/>
        <v>0</v>
      </c>
      <c r="L53" s="258">
        <f t="shared" si="7"/>
        <v>0</v>
      </c>
      <c r="M53" s="258"/>
      <c r="N53" s="264"/>
    </row>
    <row r="54" spans="1:14" ht="12.75" hidden="1">
      <c r="A54" s="146" t="s">
        <v>191</v>
      </c>
      <c r="B54" s="259"/>
      <c r="C54" s="258">
        <f>SUM(C55:C59)</f>
        <v>0</v>
      </c>
      <c r="D54" s="255">
        <f>SUM(D55:D59)</f>
        <v>0</v>
      </c>
      <c r="E54" s="150">
        <f>SUM(E55:E59)</f>
        <v>0</v>
      </c>
      <c r="F54" s="151">
        <f>SUM(F55:F59)</f>
        <v>0</v>
      </c>
      <c r="G54" s="145">
        <f t="shared" si="5"/>
        <v>0</v>
      </c>
      <c r="H54" s="143">
        <f t="shared" si="6"/>
        <v>0</v>
      </c>
      <c r="I54" s="151">
        <f>SUM(I55:I59)</f>
        <v>0</v>
      </c>
      <c r="J54" s="150">
        <f>SUM(J55:J59)</f>
        <v>0</v>
      </c>
      <c r="K54" s="265">
        <f t="shared" si="3"/>
        <v>0</v>
      </c>
      <c r="L54" s="258">
        <f t="shared" si="7"/>
        <v>0</v>
      </c>
      <c r="M54" s="258">
        <f>SUM(M55:M59)</f>
        <v>0</v>
      </c>
      <c r="N54" s="264"/>
    </row>
    <row r="55" spans="1:14" ht="12.75" hidden="1">
      <c r="A55" s="147" t="s">
        <v>192</v>
      </c>
      <c r="B55" s="259"/>
      <c r="C55" s="258"/>
      <c r="D55" s="255"/>
      <c r="E55" s="150"/>
      <c r="F55" s="151"/>
      <c r="G55" s="145">
        <f t="shared" si="5"/>
        <v>0</v>
      </c>
      <c r="H55" s="143">
        <f t="shared" si="6"/>
        <v>0</v>
      </c>
      <c r="I55" s="151"/>
      <c r="J55" s="150"/>
      <c r="K55" s="265">
        <f t="shared" si="3"/>
        <v>0</v>
      </c>
      <c r="L55" s="258">
        <f t="shared" si="7"/>
        <v>0</v>
      </c>
      <c r="M55" s="258"/>
      <c r="N55" s="264"/>
    </row>
    <row r="56" spans="1:14" ht="12.75" hidden="1">
      <c r="A56" s="147" t="s">
        <v>193</v>
      </c>
      <c r="B56" s="259"/>
      <c r="C56" s="258"/>
      <c r="D56" s="255"/>
      <c r="E56" s="150"/>
      <c r="F56" s="151"/>
      <c r="G56" s="145">
        <f t="shared" si="5"/>
        <v>0</v>
      </c>
      <c r="H56" s="143">
        <f t="shared" si="6"/>
        <v>0</v>
      </c>
      <c r="I56" s="151"/>
      <c r="J56" s="150"/>
      <c r="K56" s="265">
        <f t="shared" si="3"/>
        <v>0</v>
      </c>
      <c r="L56" s="258">
        <f t="shared" si="7"/>
        <v>0</v>
      </c>
      <c r="M56" s="258"/>
      <c r="N56" s="264"/>
    </row>
    <row r="57" spans="1:14" ht="12.75" hidden="1">
      <c r="A57" s="147" t="s">
        <v>194</v>
      </c>
      <c r="B57" s="259"/>
      <c r="C57" s="258"/>
      <c r="D57" s="255"/>
      <c r="E57" s="150"/>
      <c r="F57" s="151"/>
      <c r="G57" s="145">
        <f t="shared" si="5"/>
        <v>0</v>
      </c>
      <c r="H57" s="143">
        <f t="shared" si="6"/>
        <v>0</v>
      </c>
      <c r="I57" s="151"/>
      <c r="J57" s="150"/>
      <c r="K57" s="265">
        <f t="shared" si="3"/>
        <v>0</v>
      </c>
      <c r="L57" s="258">
        <f t="shared" si="7"/>
        <v>0</v>
      </c>
      <c r="M57" s="258"/>
      <c r="N57" s="264"/>
    </row>
    <row r="58" spans="1:14" ht="12.75" hidden="1">
      <c r="A58" s="147" t="s">
        <v>195</v>
      </c>
      <c r="B58" s="259"/>
      <c r="C58" s="258"/>
      <c r="D58" s="255"/>
      <c r="E58" s="150"/>
      <c r="F58" s="151"/>
      <c r="G58" s="145">
        <f t="shared" si="5"/>
        <v>0</v>
      </c>
      <c r="H58" s="143">
        <f t="shared" si="6"/>
        <v>0</v>
      </c>
      <c r="I58" s="151"/>
      <c r="J58" s="150"/>
      <c r="K58" s="265">
        <f t="shared" si="3"/>
        <v>0</v>
      </c>
      <c r="L58" s="258">
        <f t="shared" si="7"/>
        <v>0</v>
      </c>
      <c r="M58" s="258"/>
      <c r="N58" s="264"/>
    </row>
    <row r="59" spans="1:14" ht="12.75" hidden="1">
      <c r="A59" s="147" t="s">
        <v>162</v>
      </c>
      <c r="B59" s="259"/>
      <c r="C59" s="258"/>
      <c r="D59" s="255"/>
      <c r="E59" s="150"/>
      <c r="F59" s="151"/>
      <c r="G59" s="145">
        <f t="shared" si="5"/>
        <v>0</v>
      </c>
      <c r="H59" s="143">
        <f t="shared" si="6"/>
        <v>0</v>
      </c>
      <c r="I59" s="151"/>
      <c r="J59" s="150"/>
      <c r="K59" s="265">
        <f t="shared" si="3"/>
        <v>0</v>
      </c>
      <c r="L59" s="258">
        <f t="shared" si="7"/>
        <v>0</v>
      </c>
      <c r="M59" s="258"/>
      <c r="N59" s="264"/>
    </row>
    <row r="60" spans="1:14" ht="12.75" hidden="1">
      <c r="A60" s="146" t="s">
        <v>196</v>
      </c>
      <c r="B60" s="259"/>
      <c r="C60" s="258">
        <f>SUM(C61:C65)</f>
        <v>0</v>
      </c>
      <c r="D60" s="255">
        <f>SUM(D61:D65)</f>
        <v>0</v>
      </c>
      <c r="E60" s="150">
        <f>SUM(E61:E65)</f>
        <v>0</v>
      </c>
      <c r="F60" s="151">
        <f>SUM(F61:F65)</f>
        <v>0</v>
      </c>
      <c r="G60" s="145">
        <f t="shared" si="5"/>
        <v>0</v>
      </c>
      <c r="H60" s="143">
        <f t="shared" si="6"/>
        <v>0</v>
      </c>
      <c r="I60" s="151">
        <f>SUM(I61:I65)</f>
        <v>0</v>
      </c>
      <c r="J60" s="150">
        <f>SUM(J61:J65)</f>
        <v>0</v>
      </c>
      <c r="K60" s="265">
        <f t="shared" si="3"/>
        <v>0</v>
      </c>
      <c r="L60" s="258">
        <f t="shared" si="7"/>
        <v>0</v>
      </c>
      <c r="M60" s="258">
        <f>SUM(M61:M65)</f>
        <v>0</v>
      </c>
      <c r="N60" s="264"/>
    </row>
    <row r="61" spans="1:14" ht="12.75" hidden="1">
      <c r="A61" s="147" t="s">
        <v>197</v>
      </c>
      <c r="B61" s="259"/>
      <c r="C61" s="258"/>
      <c r="D61" s="255"/>
      <c r="E61" s="150"/>
      <c r="F61" s="151"/>
      <c r="G61" s="145">
        <f t="shared" si="5"/>
        <v>0</v>
      </c>
      <c r="H61" s="143">
        <f t="shared" si="6"/>
        <v>0</v>
      </c>
      <c r="I61" s="151"/>
      <c r="J61" s="150"/>
      <c r="K61" s="265">
        <f t="shared" si="3"/>
        <v>0</v>
      </c>
      <c r="L61" s="258">
        <f t="shared" si="7"/>
        <v>0</v>
      </c>
      <c r="M61" s="258"/>
      <c r="N61" s="264"/>
    </row>
    <row r="62" spans="1:14" ht="12.75" hidden="1">
      <c r="A62" s="147" t="s">
        <v>198</v>
      </c>
      <c r="B62" s="259"/>
      <c r="C62" s="258"/>
      <c r="D62" s="255"/>
      <c r="E62" s="150"/>
      <c r="F62" s="151"/>
      <c r="G62" s="145">
        <f t="shared" si="5"/>
        <v>0</v>
      </c>
      <c r="H62" s="143">
        <f t="shared" si="6"/>
        <v>0</v>
      </c>
      <c r="I62" s="151"/>
      <c r="J62" s="150"/>
      <c r="K62" s="265">
        <f t="shared" si="3"/>
        <v>0</v>
      </c>
      <c r="L62" s="258">
        <f t="shared" si="7"/>
        <v>0</v>
      </c>
      <c r="M62" s="258">
        <v>0</v>
      </c>
      <c r="N62" s="264"/>
    </row>
    <row r="63" spans="1:14" ht="12.75" hidden="1">
      <c r="A63" s="147" t="s">
        <v>199</v>
      </c>
      <c r="B63" s="259"/>
      <c r="C63" s="258"/>
      <c r="D63" s="255"/>
      <c r="E63" s="150"/>
      <c r="F63" s="151"/>
      <c r="G63" s="145">
        <f t="shared" si="5"/>
        <v>0</v>
      </c>
      <c r="H63" s="143">
        <f t="shared" si="6"/>
        <v>0</v>
      </c>
      <c r="I63" s="151"/>
      <c r="J63" s="150"/>
      <c r="K63" s="265">
        <f t="shared" si="3"/>
        <v>0</v>
      </c>
      <c r="L63" s="258">
        <f t="shared" si="7"/>
        <v>0</v>
      </c>
      <c r="M63" s="258"/>
      <c r="N63" s="264"/>
    </row>
    <row r="64" spans="1:14" ht="12.75" hidden="1">
      <c r="A64" s="147" t="s">
        <v>200</v>
      </c>
      <c r="B64" s="259"/>
      <c r="C64" s="258"/>
      <c r="D64" s="255"/>
      <c r="E64" s="150"/>
      <c r="F64" s="151"/>
      <c r="G64" s="145">
        <f t="shared" si="5"/>
        <v>0</v>
      </c>
      <c r="H64" s="143">
        <f t="shared" si="6"/>
        <v>0</v>
      </c>
      <c r="I64" s="151"/>
      <c r="J64" s="150"/>
      <c r="K64" s="265">
        <f t="shared" si="3"/>
        <v>0</v>
      </c>
      <c r="L64" s="258">
        <f t="shared" si="7"/>
        <v>0</v>
      </c>
      <c r="M64" s="258"/>
      <c r="N64" s="264"/>
    </row>
    <row r="65" spans="1:14" ht="12.75" hidden="1">
      <c r="A65" s="147" t="s">
        <v>162</v>
      </c>
      <c r="B65" s="259"/>
      <c r="C65" s="258"/>
      <c r="D65" s="255"/>
      <c r="E65" s="150"/>
      <c r="F65" s="151"/>
      <c r="G65" s="145">
        <f t="shared" si="5"/>
        <v>0</v>
      </c>
      <c r="H65" s="143">
        <f t="shared" si="6"/>
        <v>0</v>
      </c>
      <c r="I65" s="151"/>
      <c r="J65" s="150"/>
      <c r="K65" s="265">
        <f t="shared" si="3"/>
        <v>0</v>
      </c>
      <c r="L65" s="258">
        <f t="shared" si="7"/>
        <v>0</v>
      </c>
      <c r="M65" s="258"/>
      <c r="N65" s="264"/>
    </row>
    <row r="66" spans="1:14" ht="12.75" hidden="1">
      <c r="A66" s="146" t="s">
        <v>201</v>
      </c>
      <c r="B66" s="259"/>
      <c r="C66" s="258">
        <f>SUM(C67:C73)</f>
        <v>0</v>
      </c>
      <c r="D66" s="255">
        <f>SUM(D67:D73)</f>
        <v>0</v>
      </c>
      <c r="E66" s="150">
        <f>SUM(E67:E73)</f>
        <v>0</v>
      </c>
      <c r="F66" s="151">
        <f>SUM(F67:F73)</f>
        <v>0</v>
      </c>
      <c r="G66" s="145">
        <f t="shared" si="5"/>
        <v>0</v>
      </c>
      <c r="H66" s="143">
        <f t="shared" si="6"/>
        <v>0</v>
      </c>
      <c r="I66" s="151">
        <f>SUM(I67:I73)</f>
        <v>0</v>
      </c>
      <c r="J66" s="150">
        <f>SUM(J67:J73)</f>
        <v>0</v>
      </c>
      <c r="K66" s="265">
        <f t="shared" si="3"/>
        <v>0</v>
      </c>
      <c r="L66" s="258">
        <f t="shared" si="7"/>
        <v>0</v>
      </c>
      <c r="M66" s="258">
        <f>SUM(M67:M73)</f>
        <v>0</v>
      </c>
      <c r="N66" s="264"/>
    </row>
    <row r="67" spans="1:14" ht="12.75" hidden="1">
      <c r="A67" s="147" t="s">
        <v>202</v>
      </c>
      <c r="B67" s="259"/>
      <c r="C67" s="258"/>
      <c r="D67" s="255"/>
      <c r="E67" s="150"/>
      <c r="F67" s="151"/>
      <c r="G67" s="145">
        <f t="shared" si="5"/>
        <v>0</v>
      </c>
      <c r="H67" s="143">
        <f t="shared" si="6"/>
        <v>0</v>
      </c>
      <c r="I67" s="151"/>
      <c r="J67" s="150"/>
      <c r="K67" s="265">
        <f t="shared" si="3"/>
        <v>0</v>
      </c>
      <c r="L67" s="258">
        <f t="shared" si="7"/>
        <v>0</v>
      </c>
      <c r="M67" s="258"/>
      <c r="N67" s="264"/>
    </row>
    <row r="68" spans="1:14" ht="12.75" hidden="1">
      <c r="A68" s="147" t="s">
        <v>203</v>
      </c>
      <c r="B68" s="259"/>
      <c r="C68" s="258"/>
      <c r="D68" s="255"/>
      <c r="E68" s="150"/>
      <c r="F68" s="151"/>
      <c r="G68" s="145">
        <f t="shared" si="5"/>
        <v>0</v>
      </c>
      <c r="H68" s="143">
        <f t="shared" si="6"/>
        <v>0</v>
      </c>
      <c r="I68" s="151"/>
      <c r="J68" s="150"/>
      <c r="K68" s="265">
        <f t="shared" si="3"/>
        <v>0</v>
      </c>
      <c r="L68" s="258">
        <f t="shared" si="7"/>
        <v>0</v>
      </c>
      <c r="M68" s="258"/>
      <c r="N68" s="264"/>
    </row>
    <row r="69" spans="1:14" ht="12.75" hidden="1">
      <c r="A69" s="147" t="s">
        <v>204</v>
      </c>
      <c r="B69" s="259"/>
      <c r="C69" s="258"/>
      <c r="D69" s="255"/>
      <c r="E69" s="150"/>
      <c r="F69" s="151"/>
      <c r="G69" s="145">
        <f t="shared" si="5"/>
        <v>0</v>
      </c>
      <c r="H69" s="143">
        <f t="shared" si="6"/>
        <v>0</v>
      </c>
      <c r="I69" s="151"/>
      <c r="J69" s="150"/>
      <c r="K69" s="265">
        <f t="shared" si="3"/>
        <v>0</v>
      </c>
      <c r="L69" s="258">
        <f t="shared" si="7"/>
        <v>0</v>
      </c>
      <c r="M69" s="258"/>
      <c r="N69" s="264"/>
    </row>
    <row r="70" spans="1:14" ht="12.75" hidden="1">
      <c r="A70" s="147" t="s">
        <v>205</v>
      </c>
      <c r="B70" s="259"/>
      <c r="C70" s="258"/>
      <c r="D70" s="255"/>
      <c r="E70" s="150"/>
      <c r="F70" s="151"/>
      <c r="G70" s="145">
        <f t="shared" si="5"/>
        <v>0</v>
      </c>
      <c r="H70" s="143">
        <f t="shared" si="6"/>
        <v>0</v>
      </c>
      <c r="I70" s="151"/>
      <c r="J70" s="150"/>
      <c r="K70" s="265">
        <f t="shared" si="3"/>
        <v>0</v>
      </c>
      <c r="L70" s="258">
        <f t="shared" si="7"/>
        <v>0</v>
      </c>
      <c r="M70" s="258"/>
      <c r="N70" s="264"/>
    </row>
    <row r="71" spans="1:14" ht="12.75" hidden="1">
      <c r="A71" s="147" t="s">
        <v>206</v>
      </c>
      <c r="B71" s="259"/>
      <c r="C71" s="258"/>
      <c r="D71" s="255"/>
      <c r="E71" s="150"/>
      <c r="F71" s="151"/>
      <c r="G71" s="145">
        <f t="shared" si="5"/>
        <v>0</v>
      </c>
      <c r="H71" s="143">
        <f t="shared" si="6"/>
        <v>0</v>
      </c>
      <c r="I71" s="151"/>
      <c r="J71" s="150"/>
      <c r="K71" s="265">
        <f t="shared" si="3"/>
        <v>0</v>
      </c>
      <c r="L71" s="258">
        <f t="shared" si="7"/>
        <v>0</v>
      </c>
      <c r="M71" s="258"/>
      <c r="N71" s="264"/>
    </row>
    <row r="72" spans="1:14" ht="12.75" hidden="1">
      <c r="A72" s="147" t="s">
        <v>207</v>
      </c>
      <c r="B72" s="259"/>
      <c r="C72" s="258"/>
      <c r="D72" s="255"/>
      <c r="E72" s="150"/>
      <c r="F72" s="151"/>
      <c r="G72" s="145">
        <f t="shared" si="5"/>
        <v>0</v>
      </c>
      <c r="H72" s="143">
        <f t="shared" si="6"/>
        <v>0</v>
      </c>
      <c r="I72" s="151"/>
      <c r="J72" s="150"/>
      <c r="K72" s="265">
        <f t="shared" si="3"/>
        <v>0</v>
      </c>
      <c r="L72" s="258">
        <f t="shared" si="7"/>
        <v>0</v>
      </c>
      <c r="M72" s="258"/>
      <c r="N72" s="264"/>
    </row>
    <row r="73" spans="1:14" ht="12.75" hidden="1">
      <c r="A73" s="147" t="s">
        <v>162</v>
      </c>
      <c r="B73" s="259"/>
      <c r="C73" s="258"/>
      <c r="D73" s="255"/>
      <c r="E73" s="150"/>
      <c r="F73" s="151"/>
      <c r="G73" s="145">
        <f t="shared" si="5"/>
        <v>0</v>
      </c>
      <c r="H73" s="143">
        <f t="shared" si="6"/>
        <v>0</v>
      </c>
      <c r="I73" s="151"/>
      <c r="J73" s="150"/>
      <c r="K73" s="265">
        <f t="shared" si="3"/>
        <v>0</v>
      </c>
      <c r="L73" s="258">
        <f t="shared" si="7"/>
        <v>0</v>
      </c>
      <c r="M73" s="258"/>
      <c r="N73" s="264"/>
    </row>
    <row r="74" spans="1:14" ht="12.75" hidden="1">
      <c r="A74" s="146" t="s">
        <v>208</v>
      </c>
      <c r="B74" s="259"/>
      <c r="C74" s="258">
        <f>SUM(C75:C79)</f>
        <v>0</v>
      </c>
      <c r="D74" s="255">
        <f>SUM(D75:D79)</f>
        <v>0</v>
      </c>
      <c r="E74" s="150">
        <f>SUM(E75:E79)</f>
        <v>0</v>
      </c>
      <c r="F74" s="151">
        <f>SUM(F75:F79)</f>
        <v>0</v>
      </c>
      <c r="G74" s="145">
        <f t="shared" si="5"/>
        <v>0</v>
      </c>
      <c r="H74" s="143">
        <f t="shared" si="6"/>
        <v>0</v>
      </c>
      <c r="I74" s="151">
        <f>SUM(I75:I79)</f>
        <v>0</v>
      </c>
      <c r="J74" s="150">
        <f>SUM(J75:J79)</f>
        <v>0</v>
      </c>
      <c r="K74" s="265">
        <f t="shared" si="3"/>
        <v>0</v>
      </c>
      <c r="L74" s="258">
        <f t="shared" si="7"/>
        <v>0</v>
      </c>
      <c r="M74" s="258">
        <f>SUM(M75:M79)</f>
        <v>0</v>
      </c>
      <c r="N74" s="264"/>
    </row>
    <row r="75" spans="1:14" ht="12.75" hidden="1">
      <c r="A75" s="147" t="s">
        <v>209</v>
      </c>
      <c r="B75" s="259"/>
      <c r="C75" s="258"/>
      <c r="D75" s="255"/>
      <c r="E75" s="150"/>
      <c r="F75" s="151"/>
      <c r="G75" s="145">
        <f t="shared" si="5"/>
        <v>0</v>
      </c>
      <c r="H75" s="143">
        <f t="shared" si="6"/>
        <v>0</v>
      </c>
      <c r="I75" s="151"/>
      <c r="J75" s="150"/>
      <c r="K75" s="265">
        <f t="shared" si="3"/>
        <v>0</v>
      </c>
      <c r="L75" s="258">
        <f t="shared" si="7"/>
        <v>0</v>
      </c>
      <c r="M75" s="258"/>
      <c r="N75" s="264"/>
    </row>
    <row r="76" spans="1:14" ht="12.75" hidden="1">
      <c r="A76" s="147" t="s">
        <v>210</v>
      </c>
      <c r="B76" s="259"/>
      <c r="C76" s="258"/>
      <c r="D76" s="255"/>
      <c r="E76" s="150"/>
      <c r="F76" s="151"/>
      <c r="G76" s="145">
        <f t="shared" si="5"/>
        <v>0</v>
      </c>
      <c r="H76" s="143">
        <f t="shared" si="6"/>
        <v>0</v>
      </c>
      <c r="I76" s="151"/>
      <c r="J76" s="150"/>
      <c r="K76" s="265">
        <f t="shared" si="3"/>
        <v>0</v>
      </c>
      <c r="L76" s="258">
        <f t="shared" si="7"/>
        <v>0</v>
      </c>
      <c r="M76" s="258"/>
      <c r="N76" s="264"/>
    </row>
    <row r="77" spans="1:14" ht="12.75" hidden="1">
      <c r="A77" s="147" t="s">
        <v>211</v>
      </c>
      <c r="B77" s="259"/>
      <c r="C77" s="258"/>
      <c r="D77" s="255"/>
      <c r="E77" s="150"/>
      <c r="F77" s="151"/>
      <c r="G77" s="145">
        <f t="shared" si="5"/>
        <v>0</v>
      </c>
      <c r="H77" s="143">
        <f t="shared" si="6"/>
        <v>0</v>
      </c>
      <c r="I77" s="151"/>
      <c r="J77" s="150"/>
      <c r="K77" s="265">
        <f t="shared" si="3"/>
        <v>0</v>
      </c>
      <c r="L77" s="258">
        <f t="shared" si="7"/>
        <v>0</v>
      </c>
      <c r="M77" s="258"/>
      <c r="N77" s="264"/>
    </row>
    <row r="78" spans="1:14" ht="12.75" hidden="1">
      <c r="A78" s="147" t="s">
        <v>212</v>
      </c>
      <c r="B78" s="259"/>
      <c r="C78" s="258"/>
      <c r="D78" s="255"/>
      <c r="E78" s="150"/>
      <c r="F78" s="151"/>
      <c r="G78" s="145">
        <f t="shared" ref="G78:G109" si="8">F78/F$181</f>
        <v>0</v>
      </c>
      <c r="H78" s="143">
        <f t="shared" ref="H78:H109" si="9">D78-F78</f>
        <v>0</v>
      </c>
      <c r="I78" s="151"/>
      <c r="J78" s="150"/>
      <c r="K78" s="265">
        <f t="shared" ref="K78:K141" si="10">IFERROR(J78/J$181,"")</f>
        <v>0</v>
      </c>
      <c r="L78" s="258">
        <f t="shared" ref="L78:L109" si="11">D78-J78</f>
        <v>0</v>
      </c>
      <c r="M78" s="258"/>
      <c r="N78" s="264"/>
    </row>
    <row r="79" spans="1:14" ht="12.75" hidden="1">
      <c r="A79" s="147" t="s">
        <v>162</v>
      </c>
      <c r="B79" s="259"/>
      <c r="C79" s="258"/>
      <c r="D79" s="255"/>
      <c r="E79" s="150"/>
      <c r="F79" s="151"/>
      <c r="G79" s="145">
        <f t="shared" si="8"/>
        <v>0</v>
      </c>
      <c r="H79" s="143">
        <f t="shared" si="9"/>
        <v>0</v>
      </c>
      <c r="I79" s="151"/>
      <c r="J79" s="150"/>
      <c r="K79" s="265">
        <f t="shared" si="10"/>
        <v>0</v>
      </c>
      <c r="L79" s="258">
        <f t="shared" si="11"/>
        <v>0</v>
      </c>
      <c r="M79" s="258"/>
      <c r="N79" s="264"/>
    </row>
    <row r="80" spans="1:14" ht="12.75" hidden="1">
      <c r="A80" s="146" t="s">
        <v>213</v>
      </c>
      <c r="B80" s="259"/>
      <c r="C80" s="258">
        <f>SUM(C81:C89)</f>
        <v>0</v>
      </c>
      <c r="D80" s="255">
        <f>SUM(D81:D89)</f>
        <v>0</v>
      </c>
      <c r="E80" s="150">
        <f>SUM(E81:E89)</f>
        <v>0</v>
      </c>
      <c r="F80" s="151">
        <f>SUM(F81:F89)</f>
        <v>0</v>
      </c>
      <c r="G80" s="145">
        <f t="shared" si="8"/>
        <v>0</v>
      </c>
      <c r="H80" s="143">
        <f t="shared" si="9"/>
        <v>0</v>
      </c>
      <c r="I80" s="151">
        <f>SUM(I81:I89)</f>
        <v>0</v>
      </c>
      <c r="J80" s="150">
        <f>SUM(J81:J89)</f>
        <v>0</v>
      </c>
      <c r="K80" s="265">
        <f t="shared" si="10"/>
        <v>0</v>
      </c>
      <c r="L80" s="258">
        <f t="shared" si="11"/>
        <v>0</v>
      </c>
      <c r="M80" s="258">
        <f>SUM(M81:M89)</f>
        <v>0</v>
      </c>
      <c r="N80" s="264"/>
    </row>
    <row r="81" spans="1:14" ht="12.75" hidden="1">
      <c r="A81" s="147" t="s">
        <v>214</v>
      </c>
      <c r="B81" s="259"/>
      <c r="C81" s="258"/>
      <c r="D81" s="255"/>
      <c r="E81" s="150"/>
      <c r="F81" s="151"/>
      <c r="G81" s="145">
        <f t="shared" si="8"/>
        <v>0</v>
      </c>
      <c r="H81" s="143">
        <f t="shared" si="9"/>
        <v>0</v>
      </c>
      <c r="I81" s="151"/>
      <c r="J81" s="150"/>
      <c r="K81" s="265">
        <f t="shared" si="10"/>
        <v>0</v>
      </c>
      <c r="L81" s="258">
        <f t="shared" si="11"/>
        <v>0</v>
      </c>
      <c r="M81" s="258"/>
      <c r="N81" s="264"/>
    </row>
    <row r="82" spans="1:14" ht="12.75" hidden="1">
      <c r="A82" s="147" t="s">
        <v>215</v>
      </c>
      <c r="B82" s="259"/>
      <c r="C82" s="258"/>
      <c r="D82" s="255"/>
      <c r="E82" s="150"/>
      <c r="F82" s="151"/>
      <c r="G82" s="145">
        <f t="shared" si="8"/>
        <v>0</v>
      </c>
      <c r="H82" s="143">
        <f t="shared" si="9"/>
        <v>0</v>
      </c>
      <c r="I82" s="151"/>
      <c r="J82" s="150"/>
      <c r="K82" s="265">
        <f t="shared" si="10"/>
        <v>0</v>
      </c>
      <c r="L82" s="258">
        <f t="shared" si="11"/>
        <v>0</v>
      </c>
      <c r="M82" s="258"/>
      <c r="N82" s="264"/>
    </row>
    <row r="83" spans="1:14" ht="12.75" hidden="1">
      <c r="A83" s="147" t="s">
        <v>216</v>
      </c>
      <c r="B83" s="259"/>
      <c r="C83" s="258"/>
      <c r="D83" s="255"/>
      <c r="E83" s="150"/>
      <c r="F83" s="151"/>
      <c r="G83" s="145">
        <f t="shared" si="8"/>
        <v>0</v>
      </c>
      <c r="H83" s="143">
        <f t="shared" si="9"/>
        <v>0</v>
      </c>
      <c r="I83" s="151"/>
      <c r="J83" s="150"/>
      <c r="K83" s="265">
        <f t="shared" si="10"/>
        <v>0</v>
      </c>
      <c r="L83" s="258">
        <f t="shared" si="11"/>
        <v>0</v>
      </c>
      <c r="M83" s="258"/>
      <c r="N83" s="264"/>
    </row>
    <row r="84" spans="1:14" ht="12.75" hidden="1">
      <c r="A84" s="147" t="s">
        <v>217</v>
      </c>
      <c r="B84" s="259"/>
      <c r="C84" s="258"/>
      <c r="D84" s="255"/>
      <c r="E84" s="150"/>
      <c r="F84" s="151"/>
      <c r="G84" s="145">
        <f t="shared" si="8"/>
        <v>0</v>
      </c>
      <c r="H84" s="143">
        <f t="shared" si="9"/>
        <v>0</v>
      </c>
      <c r="I84" s="151"/>
      <c r="J84" s="150"/>
      <c r="K84" s="265">
        <f t="shared" si="10"/>
        <v>0</v>
      </c>
      <c r="L84" s="258">
        <f t="shared" si="11"/>
        <v>0</v>
      </c>
      <c r="M84" s="258"/>
      <c r="N84" s="264"/>
    </row>
    <row r="85" spans="1:14" ht="12.75" hidden="1">
      <c r="A85" s="147" t="s">
        <v>218</v>
      </c>
      <c r="B85" s="259"/>
      <c r="C85" s="258"/>
      <c r="D85" s="255"/>
      <c r="E85" s="150"/>
      <c r="F85" s="151"/>
      <c r="G85" s="145">
        <f t="shared" si="8"/>
        <v>0</v>
      </c>
      <c r="H85" s="143">
        <f t="shared" si="9"/>
        <v>0</v>
      </c>
      <c r="I85" s="151"/>
      <c r="J85" s="150"/>
      <c r="K85" s="265">
        <f t="shared" si="10"/>
        <v>0</v>
      </c>
      <c r="L85" s="258">
        <f t="shared" si="11"/>
        <v>0</v>
      </c>
      <c r="M85" s="258"/>
      <c r="N85" s="264"/>
    </row>
    <row r="86" spans="1:14" ht="12.75" hidden="1">
      <c r="A86" s="147" t="s">
        <v>219</v>
      </c>
      <c r="B86" s="259"/>
      <c r="C86" s="258"/>
      <c r="D86" s="255"/>
      <c r="E86" s="150"/>
      <c r="F86" s="151"/>
      <c r="G86" s="145">
        <f t="shared" si="8"/>
        <v>0</v>
      </c>
      <c r="H86" s="143">
        <f t="shared" si="9"/>
        <v>0</v>
      </c>
      <c r="I86" s="151"/>
      <c r="J86" s="150"/>
      <c r="K86" s="265">
        <f t="shared" si="10"/>
        <v>0</v>
      </c>
      <c r="L86" s="258">
        <f t="shared" si="11"/>
        <v>0</v>
      </c>
      <c r="M86" s="258"/>
      <c r="N86" s="264"/>
    </row>
    <row r="87" spans="1:14" ht="12.75" hidden="1">
      <c r="A87" s="147" t="s">
        <v>220</v>
      </c>
      <c r="B87" s="259"/>
      <c r="C87" s="258"/>
      <c r="D87" s="255"/>
      <c r="E87" s="150"/>
      <c r="F87" s="151"/>
      <c r="G87" s="145">
        <f t="shared" si="8"/>
        <v>0</v>
      </c>
      <c r="H87" s="143">
        <f t="shared" si="9"/>
        <v>0</v>
      </c>
      <c r="I87" s="151"/>
      <c r="J87" s="150"/>
      <c r="K87" s="265">
        <f t="shared" si="10"/>
        <v>0</v>
      </c>
      <c r="L87" s="258">
        <f t="shared" si="11"/>
        <v>0</v>
      </c>
      <c r="M87" s="258"/>
      <c r="N87" s="264"/>
    </row>
    <row r="88" spans="1:14" ht="12.75" hidden="1">
      <c r="A88" s="147" t="s">
        <v>221</v>
      </c>
      <c r="B88" s="259"/>
      <c r="C88" s="258"/>
      <c r="D88" s="255"/>
      <c r="E88" s="150"/>
      <c r="F88" s="151"/>
      <c r="G88" s="145">
        <f t="shared" si="8"/>
        <v>0</v>
      </c>
      <c r="H88" s="143">
        <f t="shared" si="9"/>
        <v>0</v>
      </c>
      <c r="I88" s="151"/>
      <c r="J88" s="150"/>
      <c r="K88" s="265">
        <f t="shared" si="10"/>
        <v>0</v>
      </c>
      <c r="L88" s="258">
        <f t="shared" si="11"/>
        <v>0</v>
      </c>
      <c r="M88" s="258"/>
      <c r="N88" s="264"/>
    </row>
    <row r="89" spans="1:14" ht="12.75" hidden="1">
      <c r="A89" s="147" t="s">
        <v>162</v>
      </c>
      <c r="B89" s="259"/>
      <c r="C89" s="258"/>
      <c r="D89" s="255"/>
      <c r="E89" s="150"/>
      <c r="F89" s="151"/>
      <c r="G89" s="145">
        <f t="shared" si="8"/>
        <v>0</v>
      </c>
      <c r="H89" s="143">
        <f t="shared" si="9"/>
        <v>0</v>
      </c>
      <c r="I89" s="151"/>
      <c r="J89" s="150"/>
      <c r="K89" s="265">
        <f t="shared" si="10"/>
        <v>0</v>
      </c>
      <c r="L89" s="258">
        <f t="shared" si="11"/>
        <v>0</v>
      </c>
      <c r="M89" s="258"/>
      <c r="N89" s="264"/>
    </row>
    <row r="90" spans="1:14" ht="12.75" hidden="1">
      <c r="A90" s="146" t="s">
        <v>222</v>
      </c>
      <c r="B90" s="259"/>
      <c r="C90" s="258">
        <f>SUM(C91:C93)</f>
        <v>0</v>
      </c>
      <c r="D90" s="255">
        <f>SUM(D91:D93)</f>
        <v>0</v>
      </c>
      <c r="E90" s="150">
        <f>SUM(E91:E93)</f>
        <v>0</v>
      </c>
      <c r="F90" s="151">
        <f>SUM(F91:F93)</f>
        <v>0</v>
      </c>
      <c r="G90" s="145">
        <f t="shared" si="8"/>
        <v>0</v>
      </c>
      <c r="H90" s="143">
        <f t="shared" si="9"/>
        <v>0</v>
      </c>
      <c r="I90" s="151">
        <f>SUM(I91:I93)</f>
        <v>0</v>
      </c>
      <c r="J90" s="150">
        <f>SUM(J91:J93)</f>
        <v>0</v>
      </c>
      <c r="K90" s="265">
        <f t="shared" si="10"/>
        <v>0</v>
      </c>
      <c r="L90" s="258">
        <f t="shared" si="11"/>
        <v>0</v>
      </c>
      <c r="M90" s="258">
        <f>SUM(M91:M93)</f>
        <v>0</v>
      </c>
      <c r="N90" s="264"/>
    </row>
    <row r="91" spans="1:14" ht="12.75" hidden="1">
      <c r="A91" s="147" t="s">
        <v>223</v>
      </c>
      <c r="B91" s="259"/>
      <c r="C91" s="258"/>
      <c r="D91" s="255"/>
      <c r="E91" s="150"/>
      <c r="F91" s="151"/>
      <c r="G91" s="145">
        <f t="shared" si="8"/>
        <v>0</v>
      </c>
      <c r="H91" s="143">
        <f t="shared" si="9"/>
        <v>0</v>
      </c>
      <c r="I91" s="151"/>
      <c r="J91" s="150"/>
      <c r="K91" s="265">
        <f t="shared" si="10"/>
        <v>0</v>
      </c>
      <c r="L91" s="258">
        <f t="shared" si="11"/>
        <v>0</v>
      </c>
      <c r="M91" s="258"/>
      <c r="N91" s="264"/>
    </row>
    <row r="92" spans="1:14" ht="12.75" hidden="1">
      <c r="A92" s="147" t="s">
        <v>224</v>
      </c>
      <c r="B92" s="259"/>
      <c r="C92" s="258"/>
      <c r="D92" s="255"/>
      <c r="E92" s="150"/>
      <c r="F92" s="151"/>
      <c r="G92" s="145">
        <f t="shared" si="8"/>
        <v>0</v>
      </c>
      <c r="H92" s="143">
        <f t="shared" si="9"/>
        <v>0</v>
      </c>
      <c r="I92" s="151"/>
      <c r="J92" s="150"/>
      <c r="K92" s="265">
        <f t="shared" si="10"/>
        <v>0</v>
      </c>
      <c r="L92" s="258">
        <f t="shared" si="11"/>
        <v>0</v>
      </c>
      <c r="M92" s="258"/>
      <c r="N92" s="264"/>
    </row>
    <row r="93" spans="1:14" ht="12.75" hidden="1">
      <c r="A93" s="147" t="s">
        <v>162</v>
      </c>
      <c r="B93" s="259"/>
      <c r="C93" s="258"/>
      <c r="D93" s="255"/>
      <c r="E93" s="150"/>
      <c r="F93" s="151"/>
      <c r="G93" s="145">
        <f t="shared" si="8"/>
        <v>0</v>
      </c>
      <c r="H93" s="143">
        <f t="shared" si="9"/>
        <v>0</v>
      </c>
      <c r="I93" s="151"/>
      <c r="J93" s="150"/>
      <c r="K93" s="265">
        <f t="shared" si="10"/>
        <v>0</v>
      </c>
      <c r="L93" s="258">
        <f t="shared" si="11"/>
        <v>0</v>
      </c>
      <c r="M93" s="258"/>
      <c r="N93" s="264"/>
    </row>
    <row r="94" spans="1:14" ht="12.75" hidden="1">
      <c r="A94" s="146" t="s">
        <v>225</v>
      </c>
      <c r="B94" s="259"/>
      <c r="C94" s="258">
        <f>SUM(C95:C98)</f>
        <v>0</v>
      </c>
      <c r="D94" s="255">
        <f>SUM(D95:D98)</f>
        <v>0</v>
      </c>
      <c r="E94" s="150">
        <f>SUM(E95:E98)</f>
        <v>0</v>
      </c>
      <c r="F94" s="151">
        <f>SUM(F95:F98)</f>
        <v>0</v>
      </c>
      <c r="G94" s="145">
        <f t="shared" si="8"/>
        <v>0</v>
      </c>
      <c r="H94" s="143">
        <f t="shared" si="9"/>
        <v>0</v>
      </c>
      <c r="I94" s="151">
        <f>SUM(I95:I98)</f>
        <v>0</v>
      </c>
      <c r="J94" s="150">
        <f>SUM(J95:J98)</f>
        <v>0</v>
      </c>
      <c r="K94" s="265">
        <f t="shared" si="10"/>
        <v>0</v>
      </c>
      <c r="L94" s="258">
        <f t="shared" si="11"/>
        <v>0</v>
      </c>
      <c r="M94" s="258">
        <f>SUM(M95:M98)</f>
        <v>0</v>
      </c>
      <c r="N94" s="264"/>
    </row>
    <row r="95" spans="1:14" ht="12.75" hidden="1">
      <c r="A95" s="147" t="s">
        <v>226</v>
      </c>
      <c r="B95" s="259"/>
      <c r="C95" s="258"/>
      <c r="D95" s="255"/>
      <c r="E95" s="150"/>
      <c r="F95" s="151"/>
      <c r="G95" s="145">
        <f t="shared" si="8"/>
        <v>0</v>
      </c>
      <c r="H95" s="143">
        <f t="shared" si="9"/>
        <v>0</v>
      </c>
      <c r="I95" s="151"/>
      <c r="J95" s="150"/>
      <c r="K95" s="265">
        <f t="shared" si="10"/>
        <v>0</v>
      </c>
      <c r="L95" s="258">
        <f t="shared" si="11"/>
        <v>0</v>
      </c>
      <c r="M95" s="258"/>
      <c r="N95" s="264"/>
    </row>
    <row r="96" spans="1:14" ht="12.75" hidden="1">
      <c r="A96" s="147" t="s">
        <v>227</v>
      </c>
      <c r="B96" s="259"/>
      <c r="C96" s="258"/>
      <c r="D96" s="255"/>
      <c r="E96" s="150"/>
      <c r="F96" s="151"/>
      <c r="G96" s="145">
        <f t="shared" si="8"/>
        <v>0</v>
      </c>
      <c r="H96" s="143">
        <f t="shared" si="9"/>
        <v>0</v>
      </c>
      <c r="I96" s="151"/>
      <c r="J96" s="150"/>
      <c r="K96" s="265">
        <f t="shared" si="10"/>
        <v>0</v>
      </c>
      <c r="L96" s="258">
        <f t="shared" si="11"/>
        <v>0</v>
      </c>
      <c r="M96" s="258"/>
      <c r="N96" s="264"/>
    </row>
    <row r="97" spans="1:14" ht="12.75" hidden="1">
      <c r="A97" s="147" t="s">
        <v>228</v>
      </c>
      <c r="B97" s="259"/>
      <c r="C97" s="258"/>
      <c r="D97" s="255"/>
      <c r="E97" s="150"/>
      <c r="F97" s="151"/>
      <c r="G97" s="145">
        <f t="shared" si="8"/>
        <v>0</v>
      </c>
      <c r="H97" s="143">
        <f t="shared" si="9"/>
        <v>0</v>
      </c>
      <c r="I97" s="151"/>
      <c r="J97" s="150"/>
      <c r="K97" s="265">
        <f t="shared" si="10"/>
        <v>0</v>
      </c>
      <c r="L97" s="258">
        <f t="shared" si="11"/>
        <v>0</v>
      </c>
      <c r="M97" s="258"/>
      <c r="N97" s="264"/>
    </row>
    <row r="98" spans="1:14" ht="12.75" hidden="1">
      <c r="A98" s="147" t="s">
        <v>162</v>
      </c>
      <c r="B98" s="259"/>
      <c r="C98" s="258"/>
      <c r="D98" s="255"/>
      <c r="E98" s="150"/>
      <c r="F98" s="151"/>
      <c r="G98" s="145">
        <f t="shared" si="8"/>
        <v>0</v>
      </c>
      <c r="H98" s="143">
        <f t="shared" si="9"/>
        <v>0</v>
      </c>
      <c r="I98" s="151"/>
      <c r="J98" s="150"/>
      <c r="K98" s="265">
        <f t="shared" si="10"/>
        <v>0</v>
      </c>
      <c r="L98" s="258">
        <f t="shared" si="11"/>
        <v>0</v>
      </c>
      <c r="M98" s="258"/>
      <c r="N98" s="264"/>
    </row>
    <row r="99" spans="1:14" ht="12.75" hidden="1">
      <c r="A99" s="146" t="s">
        <v>229</v>
      </c>
      <c r="B99" s="259"/>
      <c r="C99" s="258">
        <f>SUM(C100:C103)</f>
        <v>0</v>
      </c>
      <c r="D99" s="255">
        <f>SUM(D100:D103)</f>
        <v>0</v>
      </c>
      <c r="E99" s="150">
        <f>SUM(E100:E103)</f>
        <v>0</v>
      </c>
      <c r="F99" s="151">
        <f>SUM(F100:F103)</f>
        <v>0</v>
      </c>
      <c r="G99" s="145">
        <f t="shared" si="8"/>
        <v>0</v>
      </c>
      <c r="H99" s="143">
        <f t="shared" si="9"/>
        <v>0</v>
      </c>
      <c r="I99" s="151">
        <f>SUM(I100:I103)</f>
        <v>0</v>
      </c>
      <c r="J99" s="150">
        <f>SUM(J100:J103)</f>
        <v>0</v>
      </c>
      <c r="K99" s="265">
        <f t="shared" si="10"/>
        <v>0</v>
      </c>
      <c r="L99" s="258">
        <f t="shared" si="11"/>
        <v>0</v>
      </c>
      <c r="M99" s="258">
        <f>SUM(M100:M103)</f>
        <v>0</v>
      </c>
      <c r="N99" s="264"/>
    </row>
    <row r="100" spans="1:14" ht="12.75" hidden="1">
      <c r="A100" s="147" t="s">
        <v>230</v>
      </c>
      <c r="B100" s="259"/>
      <c r="C100" s="258"/>
      <c r="D100" s="255"/>
      <c r="E100" s="150"/>
      <c r="F100" s="151"/>
      <c r="G100" s="145">
        <f t="shared" si="8"/>
        <v>0</v>
      </c>
      <c r="H100" s="143">
        <f t="shared" si="9"/>
        <v>0</v>
      </c>
      <c r="I100" s="151"/>
      <c r="J100" s="150"/>
      <c r="K100" s="265">
        <f t="shared" si="10"/>
        <v>0</v>
      </c>
      <c r="L100" s="258">
        <f t="shared" si="11"/>
        <v>0</v>
      </c>
      <c r="M100" s="258"/>
      <c r="N100" s="264"/>
    </row>
    <row r="101" spans="1:14" ht="12.75" hidden="1">
      <c r="A101" s="147" t="s">
        <v>231</v>
      </c>
      <c r="B101" s="259"/>
      <c r="C101" s="258"/>
      <c r="D101" s="255"/>
      <c r="E101" s="150"/>
      <c r="F101" s="151"/>
      <c r="G101" s="145">
        <f t="shared" si="8"/>
        <v>0</v>
      </c>
      <c r="H101" s="143">
        <f t="shared" si="9"/>
        <v>0</v>
      </c>
      <c r="I101" s="151"/>
      <c r="J101" s="150"/>
      <c r="K101" s="265">
        <f t="shared" si="10"/>
        <v>0</v>
      </c>
      <c r="L101" s="258">
        <f t="shared" si="11"/>
        <v>0</v>
      </c>
      <c r="M101" s="258"/>
      <c r="N101" s="264"/>
    </row>
    <row r="102" spans="1:14" ht="12.75" hidden="1">
      <c r="A102" s="147" t="s">
        <v>232</v>
      </c>
      <c r="B102" s="259"/>
      <c r="C102" s="258"/>
      <c r="D102" s="255"/>
      <c r="E102" s="150"/>
      <c r="F102" s="151"/>
      <c r="G102" s="145">
        <f t="shared" si="8"/>
        <v>0</v>
      </c>
      <c r="H102" s="143">
        <f t="shared" si="9"/>
        <v>0</v>
      </c>
      <c r="I102" s="151"/>
      <c r="J102" s="150"/>
      <c r="K102" s="265">
        <f t="shared" si="10"/>
        <v>0</v>
      </c>
      <c r="L102" s="258">
        <f t="shared" si="11"/>
        <v>0</v>
      </c>
      <c r="M102" s="258"/>
      <c r="N102" s="264"/>
    </row>
    <row r="103" spans="1:14" ht="12.75" hidden="1">
      <c r="A103" s="147" t="s">
        <v>162</v>
      </c>
      <c r="B103" s="259"/>
      <c r="C103" s="258"/>
      <c r="D103" s="255"/>
      <c r="E103" s="150"/>
      <c r="F103" s="151"/>
      <c r="G103" s="145">
        <f t="shared" si="8"/>
        <v>0</v>
      </c>
      <c r="H103" s="143">
        <f t="shared" si="9"/>
        <v>0</v>
      </c>
      <c r="I103" s="151"/>
      <c r="J103" s="150"/>
      <c r="K103" s="265">
        <f t="shared" si="10"/>
        <v>0</v>
      </c>
      <c r="L103" s="258">
        <f t="shared" si="11"/>
        <v>0</v>
      </c>
      <c r="M103" s="258"/>
      <c r="N103" s="264"/>
    </row>
    <row r="104" spans="1:14" ht="12.75" hidden="1">
      <c r="A104" s="146" t="s">
        <v>233</v>
      </c>
      <c r="B104" s="259"/>
      <c r="C104" s="258">
        <f>SUM(C105:C107)</f>
        <v>0</v>
      </c>
      <c r="D104" s="255">
        <f>SUM(D105:D107)</f>
        <v>0</v>
      </c>
      <c r="E104" s="150">
        <f>SUM(E105:E107)</f>
        <v>0</v>
      </c>
      <c r="F104" s="151">
        <f>SUM(F105:F107)</f>
        <v>0</v>
      </c>
      <c r="G104" s="145">
        <f t="shared" si="8"/>
        <v>0</v>
      </c>
      <c r="H104" s="143">
        <f t="shared" si="9"/>
        <v>0</v>
      </c>
      <c r="I104" s="151">
        <f>SUM(I105:I107)</f>
        <v>0</v>
      </c>
      <c r="J104" s="150">
        <f>SUM(J105:J107)</f>
        <v>0</v>
      </c>
      <c r="K104" s="265">
        <f t="shared" si="10"/>
        <v>0</v>
      </c>
      <c r="L104" s="258">
        <f t="shared" si="11"/>
        <v>0</v>
      </c>
      <c r="M104" s="258">
        <f>SUM(M105:M107)</f>
        <v>0</v>
      </c>
      <c r="N104" s="264"/>
    </row>
    <row r="105" spans="1:14" ht="12.75" hidden="1">
      <c r="A105" s="147" t="s">
        <v>234</v>
      </c>
      <c r="B105" s="259"/>
      <c r="C105" s="258"/>
      <c r="D105" s="255"/>
      <c r="E105" s="150"/>
      <c r="F105" s="151"/>
      <c r="G105" s="145">
        <f t="shared" si="8"/>
        <v>0</v>
      </c>
      <c r="H105" s="143">
        <f t="shared" si="9"/>
        <v>0</v>
      </c>
      <c r="I105" s="151"/>
      <c r="J105" s="150"/>
      <c r="K105" s="265">
        <f t="shared" si="10"/>
        <v>0</v>
      </c>
      <c r="L105" s="258">
        <f t="shared" si="11"/>
        <v>0</v>
      </c>
      <c r="M105" s="258"/>
      <c r="N105" s="264"/>
    </row>
    <row r="106" spans="1:14" ht="12.75" hidden="1">
      <c r="A106" s="147" t="s">
        <v>235</v>
      </c>
      <c r="B106" s="259"/>
      <c r="C106" s="258"/>
      <c r="D106" s="255"/>
      <c r="E106" s="150"/>
      <c r="F106" s="151"/>
      <c r="G106" s="145">
        <f t="shared" si="8"/>
        <v>0</v>
      </c>
      <c r="H106" s="143">
        <f t="shared" si="9"/>
        <v>0</v>
      </c>
      <c r="I106" s="151"/>
      <c r="J106" s="150"/>
      <c r="K106" s="265">
        <f t="shared" si="10"/>
        <v>0</v>
      </c>
      <c r="L106" s="258">
        <f t="shared" si="11"/>
        <v>0</v>
      </c>
      <c r="M106" s="258"/>
      <c r="N106" s="264"/>
    </row>
    <row r="107" spans="1:14" ht="12.75" hidden="1">
      <c r="A107" s="147" t="s">
        <v>162</v>
      </c>
      <c r="B107" s="259"/>
      <c r="C107" s="258"/>
      <c r="D107" s="255"/>
      <c r="E107" s="150"/>
      <c r="F107" s="151"/>
      <c r="G107" s="145">
        <f t="shared" si="8"/>
        <v>0</v>
      </c>
      <c r="H107" s="143">
        <f t="shared" si="9"/>
        <v>0</v>
      </c>
      <c r="I107" s="151"/>
      <c r="J107" s="150"/>
      <c r="K107" s="265">
        <f t="shared" si="10"/>
        <v>0</v>
      </c>
      <c r="L107" s="258">
        <f t="shared" si="11"/>
        <v>0</v>
      </c>
      <c r="M107" s="258"/>
      <c r="N107" s="264"/>
    </row>
    <row r="108" spans="1:14" ht="12.75" hidden="1">
      <c r="A108" s="146" t="s">
        <v>236</v>
      </c>
      <c r="B108" s="259"/>
      <c r="C108" s="258">
        <f>SUM(C109:C111)</f>
        <v>0</v>
      </c>
      <c r="D108" s="255">
        <f>SUM(D109:D111)</f>
        <v>0</v>
      </c>
      <c r="E108" s="150">
        <f>SUM(E109:E111)</f>
        <v>0</v>
      </c>
      <c r="F108" s="151">
        <f>SUM(F109:F111)</f>
        <v>0</v>
      </c>
      <c r="G108" s="145">
        <f t="shared" si="8"/>
        <v>0</v>
      </c>
      <c r="H108" s="143">
        <f t="shared" si="9"/>
        <v>0</v>
      </c>
      <c r="I108" s="151">
        <f>SUM(I109:I111)</f>
        <v>0</v>
      </c>
      <c r="J108" s="150">
        <f>SUM(J109:J111)</f>
        <v>0</v>
      </c>
      <c r="K108" s="265">
        <f t="shared" si="10"/>
        <v>0</v>
      </c>
      <c r="L108" s="258">
        <f t="shared" si="11"/>
        <v>0</v>
      </c>
      <c r="M108" s="258">
        <f>SUM(M109:M111)</f>
        <v>0</v>
      </c>
      <c r="N108" s="264"/>
    </row>
    <row r="109" spans="1:14" ht="12.75" hidden="1">
      <c r="A109" s="147" t="s">
        <v>237</v>
      </c>
      <c r="B109" s="259"/>
      <c r="C109" s="258"/>
      <c r="D109" s="255"/>
      <c r="E109" s="150"/>
      <c r="F109" s="151"/>
      <c r="G109" s="145">
        <f t="shared" si="8"/>
        <v>0</v>
      </c>
      <c r="H109" s="143">
        <f t="shared" si="9"/>
        <v>0</v>
      </c>
      <c r="I109" s="151"/>
      <c r="J109" s="150"/>
      <c r="K109" s="265">
        <f t="shared" si="10"/>
        <v>0</v>
      </c>
      <c r="L109" s="258">
        <f t="shared" si="11"/>
        <v>0</v>
      </c>
      <c r="M109" s="258"/>
      <c r="N109" s="264"/>
    </row>
    <row r="110" spans="1:14" ht="12.75" hidden="1">
      <c r="A110" s="147" t="s">
        <v>238</v>
      </c>
      <c r="B110" s="259"/>
      <c r="C110" s="258"/>
      <c r="D110" s="255"/>
      <c r="E110" s="150"/>
      <c r="F110" s="151"/>
      <c r="G110" s="145">
        <f t="shared" ref="G110:G141" si="12">F110/F$181</f>
        <v>0</v>
      </c>
      <c r="H110" s="143">
        <f t="shared" ref="H110:H141" si="13">D110-F110</f>
        <v>0</v>
      </c>
      <c r="I110" s="151"/>
      <c r="J110" s="150"/>
      <c r="K110" s="265">
        <f t="shared" si="10"/>
        <v>0</v>
      </c>
      <c r="L110" s="258">
        <f t="shared" ref="L110:L141" si="14">D110-J110</f>
        <v>0</v>
      </c>
      <c r="M110" s="258"/>
      <c r="N110" s="264"/>
    </row>
    <row r="111" spans="1:14" ht="12.75" hidden="1">
      <c r="A111" s="147" t="s">
        <v>162</v>
      </c>
      <c r="B111" s="259"/>
      <c r="C111" s="258"/>
      <c r="D111" s="255"/>
      <c r="E111" s="150"/>
      <c r="F111" s="151"/>
      <c r="G111" s="145">
        <f t="shared" si="12"/>
        <v>0</v>
      </c>
      <c r="H111" s="143">
        <f t="shared" si="13"/>
        <v>0</v>
      </c>
      <c r="I111" s="151"/>
      <c r="J111" s="150"/>
      <c r="K111" s="265">
        <f t="shared" si="10"/>
        <v>0</v>
      </c>
      <c r="L111" s="258">
        <f t="shared" si="14"/>
        <v>0</v>
      </c>
      <c r="M111" s="258"/>
      <c r="N111" s="264"/>
    </row>
    <row r="112" spans="1:14" ht="12.75" hidden="1">
      <c r="A112" s="146" t="s">
        <v>239</v>
      </c>
      <c r="B112" s="259"/>
      <c r="C112" s="258">
        <f>SUM(C113:C118)</f>
        <v>0</v>
      </c>
      <c r="D112" s="255">
        <f>SUM(D113:D118)</f>
        <v>0</v>
      </c>
      <c r="E112" s="150">
        <f>SUM(E113:E118)</f>
        <v>0</v>
      </c>
      <c r="F112" s="151">
        <f>SUM(F113:F118)</f>
        <v>0</v>
      </c>
      <c r="G112" s="145">
        <f t="shared" si="12"/>
        <v>0</v>
      </c>
      <c r="H112" s="143">
        <f t="shared" si="13"/>
        <v>0</v>
      </c>
      <c r="I112" s="151">
        <f>SUM(I113:I118)</f>
        <v>0</v>
      </c>
      <c r="J112" s="150">
        <f>SUM(J113:J118)</f>
        <v>0</v>
      </c>
      <c r="K112" s="265">
        <f t="shared" si="10"/>
        <v>0</v>
      </c>
      <c r="L112" s="258">
        <f t="shared" si="14"/>
        <v>0</v>
      </c>
      <c r="M112" s="258">
        <f>SUM(M113:M118)</f>
        <v>0</v>
      </c>
      <c r="N112" s="264"/>
    </row>
    <row r="113" spans="1:14" ht="12.75" hidden="1">
      <c r="A113" s="147" t="s">
        <v>240</v>
      </c>
      <c r="B113" s="259"/>
      <c r="C113" s="258"/>
      <c r="D113" s="255"/>
      <c r="E113" s="150"/>
      <c r="F113" s="151"/>
      <c r="G113" s="145">
        <f t="shared" si="12"/>
        <v>0</v>
      </c>
      <c r="H113" s="143">
        <f t="shared" si="13"/>
        <v>0</v>
      </c>
      <c r="I113" s="151"/>
      <c r="J113" s="150"/>
      <c r="K113" s="265">
        <f t="shared" si="10"/>
        <v>0</v>
      </c>
      <c r="L113" s="258">
        <f t="shared" si="14"/>
        <v>0</v>
      </c>
      <c r="M113" s="258"/>
      <c r="N113" s="264"/>
    </row>
    <row r="114" spans="1:14" ht="12.75" hidden="1">
      <c r="A114" s="147" t="s">
        <v>241</v>
      </c>
      <c r="B114" s="259"/>
      <c r="C114" s="258"/>
      <c r="D114" s="255"/>
      <c r="E114" s="150"/>
      <c r="F114" s="151"/>
      <c r="G114" s="145">
        <f t="shared" si="12"/>
        <v>0</v>
      </c>
      <c r="H114" s="143">
        <f t="shared" si="13"/>
        <v>0</v>
      </c>
      <c r="I114" s="151"/>
      <c r="J114" s="150"/>
      <c r="K114" s="265">
        <f t="shared" si="10"/>
        <v>0</v>
      </c>
      <c r="L114" s="258">
        <f t="shared" si="14"/>
        <v>0</v>
      </c>
      <c r="M114" s="258"/>
      <c r="N114" s="264"/>
    </row>
    <row r="115" spans="1:14" ht="12.75" hidden="1">
      <c r="A115" s="147" t="s">
        <v>242</v>
      </c>
      <c r="B115" s="259"/>
      <c r="C115" s="258"/>
      <c r="D115" s="255"/>
      <c r="E115" s="150"/>
      <c r="F115" s="151"/>
      <c r="G115" s="145">
        <f t="shared" si="12"/>
        <v>0</v>
      </c>
      <c r="H115" s="143">
        <f t="shared" si="13"/>
        <v>0</v>
      </c>
      <c r="I115" s="151"/>
      <c r="J115" s="150"/>
      <c r="K115" s="265">
        <f t="shared" si="10"/>
        <v>0</v>
      </c>
      <c r="L115" s="258">
        <f t="shared" si="14"/>
        <v>0</v>
      </c>
      <c r="M115" s="258"/>
      <c r="N115" s="264"/>
    </row>
    <row r="116" spans="1:14" ht="12.75" hidden="1">
      <c r="A116" s="147" t="s">
        <v>243</v>
      </c>
      <c r="B116" s="259"/>
      <c r="C116" s="258"/>
      <c r="D116" s="255"/>
      <c r="E116" s="150"/>
      <c r="F116" s="151"/>
      <c r="G116" s="145">
        <f t="shared" si="12"/>
        <v>0</v>
      </c>
      <c r="H116" s="143">
        <f t="shared" si="13"/>
        <v>0</v>
      </c>
      <c r="I116" s="151"/>
      <c r="J116" s="150"/>
      <c r="K116" s="265">
        <f t="shared" si="10"/>
        <v>0</v>
      </c>
      <c r="L116" s="258">
        <f t="shared" si="14"/>
        <v>0</v>
      </c>
      <c r="M116" s="258"/>
      <c r="N116" s="264"/>
    </row>
    <row r="117" spans="1:14" ht="12.75" hidden="1">
      <c r="A117" s="147" t="s">
        <v>244</v>
      </c>
      <c r="B117" s="259"/>
      <c r="C117" s="258"/>
      <c r="D117" s="255"/>
      <c r="E117" s="150"/>
      <c r="F117" s="151"/>
      <c r="G117" s="145">
        <f t="shared" si="12"/>
        <v>0</v>
      </c>
      <c r="H117" s="143">
        <f t="shared" si="13"/>
        <v>0</v>
      </c>
      <c r="I117" s="151"/>
      <c r="J117" s="150"/>
      <c r="K117" s="265">
        <f t="shared" si="10"/>
        <v>0</v>
      </c>
      <c r="L117" s="258">
        <f t="shared" si="14"/>
        <v>0</v>
      </c>
      <c r="M117" s="258"/>
      <c r="N117" s="264"/>
    </row>
    <row r="118" spans="1:14" ht="12.75" hidden="1">
      <c r="A118" s="147" t="s">
        <v>162</v>
      </c>
      <c r="B118" s="259"/>
      <c r="C118" s="258"/>
      <c r="D118" s="255"/>
      <c r="E118" s="150"/>
      <c r="F118" s="151"/>
      <c r="G118" s="145">
        <f t="shared" si="12"/>
        <v>0</v>
      </c>
      <c r="H118" s="143">
        <f t="shared" si="13"/>
        <v>0</v>
      </c>
      <c r="I118" s="151"/>
      <c r="J118" s="150"/>
      <c r="K118" s="265">
        <f t="shared" si="10"/>
        <v>0</v>
      </c>
      <c r="L118" s="258">
        <f t="shared" si="14"/>
        <v>0</v>
      </c>
      <c r="M118" s="258"/>
      <c r="N118" s="264"/>
    </row>
    <row r="119" spans="1:14" ht="12.75" hidden="1">
      <c r="A119" s="146" t="s">
        <v>245</v>
      </c>
      <c r="B119" s="259"/>
      <c r="C119" s="258">
        <f>SUM(C120:C123)</f>
        <v>0</v>
      </c>
      <c r="D119" s="255">
        <f>SUM(D120:D123)</f>
        <v>0</v>
      </c>
      <c r="E119" s="150">
        <f>SUM(E120:E123)</f>
        <v>0</v>
      </c>
      <c r="F119" s="151">
        <f>SUM(F120:F123)</f>
        <v>0</v>
      </c>
      <c r="G119" s="145">
        <f t="shared" si="12"/>
        <v>0</v>
      </c>
      <c r="H119" s="143">
        <f t="shared" si="13"/>
        <v>0</v>
      </c>
      <c r="I119" s="151">
        <f>SUM(I120:I123)</f>
        <v>0</v>
      </c>
      <c r="J119" s="150">
        <f>SUM(J120:J123)</f>
        <v>0</v>
      </c>
      <c r="K119" s="265">
        <f t="shared" si="10"/>
        <v>0</v>
      </c>
      <c r="L119" s="258">
        <f t="shared" si="14"/>
        <v>0</v>
      </c>
      <c r="M119" s="258">
        <f>SUM(M120:M123)</f>
        <v>0</v>
      </c>
      <c r="N119" s="264"/>
    </row>
    <row r="120" spans="1:14" ht="12.75" hidden="1">
      <c r="A120" s="147" t="s">
        <v>246</v>
      </c>
      <c r="B120" s="259"/>
      <c r="C120" s="258"/>
      <c r="D120" s="255"/>
      <c r="E120" s="150"/>
      <c r="F120" s="151"/>
      <c r="G120" s="145">
        <f t="shared" si="12"/>
        <v>0</v>
      </c>
      <c r="H120" s="143">
        <f t="shared" si="13"/>
        <v>0</v>
      </c>
      <c r="I120" s="151"/>
      <c r="J120" s="150"/>
      <c r="K120" s="265">
        <f t="shared" si="10"/>
        <v>0</v>
      </c>
      <c r="L120" s="258">
        <f t="shared" si="14"/>
        <v>0</v>
      </c>
      <c r="M120" s="258"/>
      <c r="N120" s="264"/>
    </row>
    <row r="121" spans="1:14" ht="12.75" hidden="1">
      <c r="A121" s="147" t="s">
        <v>247</v>
      </c>
      <c r="B121" s="259"/>
      <c r="C121" s="258"/>
      <c r="D121" s="255"/>
      <c r="E121" s="150"/>
      <c r="F121" s="151"/>
      <c r="G121" s="145">
        <f t="shared" si="12"/>
        <v>0</v>
      </c>
      <c r="H121" s="143">
        <f t="shared" si="13"/>
        <v>0</v>
      </c>
      <c r="I121" s="151"/>
      <c r="J121" s="150"/>
      <c r="K121" s="265">
        <f t="shared" si="10"/>
        <v>0</v>
      </c>
      <c r="L121" s="258">
        <f t="shared" si="14"/>
        <v>0</v>
      </c>
      <c r="M121" s="258"/>
      <c r="N121" s="264"/>
    </row>
    <row r="122" spans="1:14" ht="12.75" hidden="1">
      <c r="A122" s="147" t="s">
        <v>248</v>
      </c>
      <c r="B122" s="259"/>
      <c r="C122" s="258"/>
      <c r="D122" s="255"/>
      <c r="E122" s="150"/>
      <c r="F122" s="151"/>
      <c r="G122" s="145">
        <f t="shared" si="12"/>
        <v>0</v>
      </c>
      <c r="H122" s="143">
        <f t="shared" si="13"/>
        <v>0</v>
      </c>
      <c r="I122" s="151"/>
      <c r="J122" s="150"/>
      <c r="K122" s="265">
        <f t="shared" si="10"/>
        <v>0</v>
      </c>
      <c r="L122" s="258">
        <f t="shared" si="14"/>
        <v>0</v>
      </c>
      <c r="M122" s="258"/>
      <c r="N122" s="264"/>
    </row>
    <row r="123" spans="1:14" ht="12.75" hidden="1">
      <c r="A123" s="147" t="s">
        <v>162</v>
      </c>
      <c r="B123" s="259"/>
      <c r="C123" s="258"/>
      <c r="D123" s="255"/>
      <c r="E123" s="150"/>
      <c r="F123" s="151"/>
      <c r="G123" s="145">
        <f t="shared" si="12"/>
        <v>0</v>
      </c>
      <c r="H123" s="143">
        <f t="shared" si="13"/>
        <v>0</v>
      </c>
      <c r="I123" s="151"/>
      <c r="J123" s="150"/>
      <c r="K123" s="265">
        <f t="shared" si="10"/>
        <v>0</v>
      </c>
      <c r="L123" s="258">
        <f t="shared" si="14"/>
        <v>0</v>
      </c>
      <c r="M123" s="258"/>
      <c r="N123" s="264"/>
    </row>
    <row r="124" spans="1:14" ht="12.75" hidden="1">
      <c r="A124" s="146" t="s">
        <v>249</v>
      </c>
      <c r="B124" s="259"/>
      <c r="C124" s="258">
        <f>SUM(C125:C130)</f>
        <v>0</v>
      </c>
      <c r="D124" s="255">
        <f>SUM(D125:D130)</f>
        <v>0</v>
      </c>
      <c r="E124" s="150">
        <f>SUM(E125:E130)</f>
        <v>0</v>
      </c>
      <c r="F124" s="151">
        <f>SUM(F125:F130)</f>
        <v>0</v>
      </c>
      <c r="G124" s="145">
        <f t="shared" si="12"/>
        <v>0</v>
      </c>
      <c r="H124" s="143">
        <f t="shared" si="13"/>
        <v>0</v>
      </c>
      <c r="I124" s="151">
        <f>SUM(I125:I130)</f>
        <v>0</v>
      </c>
      <c r="J124" s="150">
        <f>SUM(J125:J130)</f>
        <v>0</v>
      </c>
      <c r="K124" s="265">
        <f t="shared" si="10"/>
        <v>0</v>
      </c>
      <c r="L124" s="258">
        <f t="shared" si="14"/>
        <v>0</v>
      </c>
      <c r="M124" s="258">
        <f>SUM(M125:M130)</f>
        <v>0</v>
      </c>
      <c r="N124" s="264"/>
    </row>
    <row r="125" spans="1:14" ht="12.75" hidden="1">
      <c r="A125" s="147" t="s">
        <v>250</v>
      </c>
      <c r="B125" s="259"/>
      <c r="C125" s="258"/>
      <c r="D125" s="255"/>
      <c r="E125" s="150"/>
      <c r="F125" s="151"/>
      <c r="G125" s="145">
        <f t="shared" si="12"/>
        <v>0</v>
      </c>
      <c r="H125" s="143">
        <f t="shared" si="13"/>
        <v>0</v>
      </c>
      <c r="I125" s="151"/>
      <c r="J125" s="150"/>
      <c r="K125" s="265">
        <f t="shared" si="10"/>
        <v>0</v>
      </c>
      <c r="L125" s="258">
        <f t="shared" si="14"/>
        <v>0</v>
      </c>
      <c r="M125" s="258"/>
      <c r="N125" s="264"/>
    </row>
    <row r="126" spans="1:14" ht="12.75" hidden="1">
      <c r="A126" s="147" t="s">
        <v>251</v>
      </c>
      <c r="B126" s="259"/>
      <c r="C126" s="258"/>
      <c r="D126" s="255"/>
      <c r="E126" s="150"/>
      <c r="F126" s="151"/>
      <c r="G126" s="145">
        <f t="shared" si="12"/>
        <v>0</v>
      </c>
      <c r="H126" s="143">
        <f t="shared" si="13"/>
        <v>0</v>
      </c>
      <c r="I126" s="151"/>
      <c r="J126" s="150"/>
      <c r="K126" s="265">
        <f t="shared" si="10"/>
        <v>0</v>
      </c>
      <c r="L126" s="258">
        <f t="shared" si="14"/>
        <v>0</v>
      </c>
      <c r="M126" s="258"/>
      <c r="N126" s="264"/>
    </row>
    <row r="127" spans="1:14" ht="12.75" hidden="1">
      <c r="A127" s="147" t="s">
        <v>252</v>
      </c>
      <c r="B127" s="259"/>
      <c r="C127" s="258"/>
      <c r="D127" s="255"/>
      <c r="E127" s="150"/>
      <c r="F127" s="151"/>
      <c r="G127" s="145">
        <f t="shared" si="12"/>
        <v>0</v>
      </c>
      <c r="H127" s="143">
        <f t="shared" si="13"/>
        <v>0</v>
      </c>
      <c r="I127" s="151"/>
      <c r="J127" s="150"/>
      <c r="K127" s="265">
        <f t="shared" si="10"/>
        <v>0</v>
      </c>
      <c r="L127" s="258">
        <f t="shared" si="14"/>
        <v>0</v>
      </c>
      <c r="M127" s="258"/>
      <c r="N127" s="264"/>
    </row>
    <row r="128" spans="1:14" ht="12.75" hidden="1">
      <c r="A128" s="147" t="s">
        <v>253</v>
      </c>
      <c r="B128" s="259"/>
      <c r="C128" s="258"/>
      <c r="D128" s="255"/>
      <c r="E128" s="150"/>
      <c r="F128" s="151"/>
      <c r="G128" s="145">
        <f t="shared" si="12"/>
        <v>0</v>
      </c>
      <c r="H128" s="143">
        <f t="shared" si="13"/>
        <v>0</v>
      </c>
      <c r="I128" s="151"/>
      <c r="J128" s="150"/>
      <c r="K128" s="265">
        <f t="shared" si="10"/>
        <v>0</v>
      </c>
      <c r="L128" s="258">
        <f t="shared" si="14"/>
        <v>0</v>
      </c>
      <c r="M128" s="258"/>
      <c r="N128" s="264"/>
    </row>
    <row r="129" spans="1:14" ht="12.75" hidden="1">
      <c r="A129" s="147" t="s">
        <v>254</v>
      </c>
      <c r="B129" s="259"/>
      <c r="C129" s="258"/>
      <c r="D129" s="255"/>
      <c r="E129" s="150"/>
      <c r="F129" s="151"/>
      <c r="G129" s="145">
        <f t="shared" si="12"/>
        <v>0</v>
      </c>
      <c r="H129" s="143">
        <f t="shared" si="13"/>
        <v>0</v>
      </c>
      <c r="I129" s="151"/>
      <c r="J129" s="150"/>
      <c r="K129" s="265">
        <f t="shared" si="10"/>
        <v>0</v>
      </c>
      <c r="L129" s="258">
        <f t="shared" si="14"/>
        <v>0</v>
      </c>
      <c r="M129" s="258"/>
      <c r="N129" s="264"/>
    </row>
    <row r="130" spans="1:14" ht="12.75" hidden="1">
      <c r="A130" s="147" t="s">
        <v>162</v>
      </c>
      <c r="B130" s="259"/>
      <c r="C130" s="258"/>
      <c r="D130" s="255"/>
      <c r="E130" s="150"/>
      <c r="F130" s="151"/>
      <c r="G130" s="145">
        <f t="shared" si="12"/>
        <v>0</v>
      </c>
      <c r="H130" s="143">
        <f t="shared" si="13"/>
        <v>0</v>
      </c>
      <c r="I130" s="151"/>
      <c r="J130" s="150"/>
      <c r="K130" s="265">
        <f t="shared" si="10"/>
        <v>0</v>
      </c>
      <c r="L130" s="258">
        <f t="shared" si="14"/>
        <v>0</v>
      </c>
      <c r="M130" s="258"/>
      <c r="N130" s="264"/>
    </row>
    <row r="131" spans="1:14" ht="12.75" hidden="1">
      <c r="A131" s="146" t="s">
        <v>255</v>
      </c>
      <c r="B131" s="259"/>
      <c r="C131" s="258">
        <f>SUM(C132:C133)</f>
        <v>0</v>
      </c>
      <c r="D131" s="255">
        <f>SUM(D132:D133)</f>
        <v>0</v>
      </c>
      <c r="E131" s="150">
        <f>SUM(E132:E133)</f>
        <v>0</v>
      </c>
      <c r="F131" s="151">
        <f>SUM(F132:F133)</f>
        <v>0</v>
      </c>
      <c r="G131" s="145">
        <f t="shared" si="12"/>
        <v>0</v>
      </c>
      <c r="H131" s="143">
        <f t="shared" si="13"/>
        <v>0</v>
      </c>
      <c r="I131" s="151">
        <f>SUM(I132:I133)</f>
        <v>0</v>
      </c>
      <c r="J131" s="150">
        <f>SUM(J132:J133)</f>
        <v>0</v>
      </c>
      <c r="K131" s="265">
        <f t="shared" si="10"/>
        <v>0</v>
      </c>
      <c r="L131" s="258">
        <f t="shared" si="14"/>
        <v>0</v>
      </c>
      <c r="M131" s="258">
        <f>SUM(M132:M133)</f>
        <v>0</v>
      </c>
      <c r="N131" s="264"/>
    </row>
    <row r="132" spans="1:14" ht="12.75" hidden="1">
      <c r="A132" s="147" t="s">
        <v>256</v>
      </c>
      <c r="B132" s="259"/>
      <c r="C132" s="258"/>
      <c r="D132" s="255"/>
      <c r="E132" s="150"/>
      <c r="F132" s="151"/>
      <c r="G132" s="145">
        <f t="shared" si="12"/>
        <v>0</v>
      </c>
      <c r="H132" s="143">
        <f t="shared" si="13"/>
        <v>0</v>
      </c>
      <c r="I132" s="151"/>
      <c r="J132" s="150"/>
      <c r="K132" s="265">
        <f t="shared" si="10"/>
        <v>0</v>
      </c>
      <c r="L132" s="258">
        <f t="shared" si="14"/>
        <v>0</v>
      </c>
      <c r="M132" s="258"/>
      <c r="N132" s="264"/>
    </row>
    <row r="133" spans="1:14" ht="12.75" hidden="1">
      <c r="A133" s="147" t="s">
        <v>257</v>
      </c>
      <c r="B133" s="259"/>
      <c r="C133" s="258"/>
      <c r="D133" s="255"/>
      <c r="E133" s="150"/>
      <c r="F133" s="151"/>
      <c r="G133" s="145">
        <f t="shared" si="12"/>
        <v>0</v>
      </c>
      <c r="H133" s="143">
        <f t="shared" si="13"/>
        <v>0</v>
      </c>
      <c r="I133" s="151"/>
      <c r="J133" s="150"/>
      <c r="K133" s="265">
        <f t="shared" si="10"/>
        <v>0</v>
      </c>
      <c r="L133" s="258">
        <f t="shared" si="14"/>
        <v>0</v>
      </c>
      <c r="M133" s="258"/>
      <c r="N133" s="264"/>
    </row>
    <row r="134" spans="1:14" ht="12.75" hidden="1">
      <c r="A134" s="146" t="s">
        <v>258</v>
      </c>
      <c r="B134" s="259"/>
      <c r="C134" s="258">
        <f>SUM(C135:C140)</f>
        <v>0</v>
      </c>
      <c r="D134" s="255">
        <f>SUM(D135:D140)</f>
        <v>0</v>
      </c>
      <c r="E134" s="150">
        <f>SUM(E135:E140)</f>
        <v>0</v>
      </c>
      <c r="F134" s="151">
        <f>SUM(F135:F140)</f>
        <v>0</v>
      </c>
      <c r="G134" s="145">
        <f t="shared" si="12"/>
        <v>0</v>
      </c>
      <c r="H134" s="143">
        <f t="shared" si="13"/>
        <v>0</v>
      </c>
      <c r="I134" s="151">
        <f>SUM(I135:I140)</f>
        <v>0</v>
      </c>
      <c r="J134" s="150">
        <f>SUM(J135:J140)</f>
        <v>0</v>
      </c>
      <c r="K134" s="265">
        <f t="shared" si="10"/>
        <v>0</v>
      </c>
      <c r="L134" s="258">
        <f t="shared" si="14"/>
        <v>0</v>
      </c>
      <c r="M134" s="258">
        <f>SUM(M135:M140)</f>
        <v>0</v>
      </c>
      <c r="N134" s="264"/>
    </row>
    <row r="135" spans="1:14" ht="12.75" hidden="1">
      <c r="A135" s="147" t="s">
        <v>259</v>
      </c>
      <c r="B135" s="259"/>
      <c r="C135" s="258"/>
      <c r="D135" s="255"/>
      <c r="E135" s="150"/>
      <c r="F135" s="151"/>
      <c r="G135" s="145">
        <f t="shared" si="12"/>
        <v>0</v>
      </c>
      <c r="H135" s="143">
        <f t="shared" si="13"/>
        <v>0</v>
      </c>
      <c r="I135" s="151"/>
      <c r="J135" s="150"/>
      <c r="K135" s="265">
        <f t="shared" si="10"/>
        <v>0</v>
      </c>
      <c r="L135" s="258">
        <f t="shared" si="14"/>
        <v>0</v>
      </c>
      <c r="M135" s="258"/>
      <c r="N135" s="264"/>
    </row>
    <row r="136" spans="1:14" ht="12.75" hidden="1">
      <c r="A136" s="147" t="s">
        <v>260</v>
      </c>
      <c r="B136" s="259"/>
      <c r="C136" s="258"/>
      <c r="D136" s="255"/>
      <c r="E136" s="150"/>
      <c r="F136" s="151"/>
      <c r="G136" s="145">
        <f t="shared" si="12"/>
        <v>0</v>
      </c>
      <c r="H136" s="143">
        <f t="shared" si="13"/>
        <v>0</v>
      </c>
      <c r="I136" s="151"/>
      <c r="J136" s="150"/>
      <c r="K136" s="265">
        <f t="shared" si="10"/>
        <v>0</v>
      </c>
      <c r="L136" s="258">
        <f t="shared" si="14"/>
        <v>0</v>
      </c>
      <c r="M136" s="258"/>
      <c r="N136" s="264"/>
    </row>
    <row r="137" spans="1:14" ht="12.75" hidden="1">
      <c r="A137" s="147" t="s">
        <v>261</v>
      </c>
      <c r="B137" s="259"/>
      <c r="C137" s="258"/>
      <c r="D137" s="255"/>
      <c r="E137" s="150"/>
      <c r="F137" s="151"/>
      <c r="G137" s="145">
        <f t="shared" si="12"/>
        <v>0</v>
      </c>
      <c r="H137" s="143">
        <f t="shared" si="13"/>
        <v>0</v>
      </c>
      <c r="I137" s="151"/>
      <c r="J137" s="150"/>
      <c r="K137" s="265">
        <f t="shared" si="10"/>
        <v>0</v>
      </c>
      <c r="L137" s="258">
        <f t="shared" si="14"/>
        <v>0</v>
      </c>
      <c r="M137" s="258"/>
      <c r="N137" s="264"/>
    </row>
    <row r="138" spans="1:14" ht="12.75" hidden="1">
      <c r="A138" s="147" t="s">
        <v>262</v>
      </c>
      <c r="B138" s="259"/>
      <c r="C138" s="258"/>
      <c r="D138" s="255"/>
      <c r="E138" s="150"/>
      <c r="F138" s="151"/>
      <c r="G138" s="145">
        <f t="shared" si="12"/>
        <v>0</v>
      </c>
      <c r="H138" s="143">
        <f t="shared" si="13"/>
        <v>0</v>
      </c>
      <c r="I138" s="151"/>
      <c r="J138" s="150"/>
      <c r="K138" s="265">
        <f t="shared" si="10"/>
        <v>0</v>
      </c>
      <c r="L138" s="258">
        <f t="shared" si="14"/>
        <v>0</v>
      </c>
      <c r="M138" s="258"/>
      <c r="N138" s="264"/>
    </row>
    <row r="139" spans="1:14" ht="12.75" hidden="1">
      <c r="A139" s="147" t="s">
        <v>263</v>
      </c>
      <c r="B139" s="259"/>
      <c r="C139" s="258"/>
      <c r="D139" s="255"/>
      <c r="E139" s="150"/>
      <c r="F139" s="151"/>
      <c r="G139" s="145">
        <f t="shared" si="12"/>
        <v>0</v>
      </c>
      <c r="H139" s="143">
        <f t="shared" si="13"/>
        <v>0</v>
      </c>
      <c r="I139" s="151"/>
      <c r="J139" s="150"/>
      <c r="K139" s="265">
        <f t="shared" si="10"/>
        <v>0</v>
      </c>
      <c r="L139" s="258">
        <f t="shared" si="14"/>
        <v>0</v>
      </c>
      <c r="M139" s="258"/>
      <c r="N139" s="264"/>
    </row>
    <row r="140" spans="1:14" ht="12.75" hidden="1">
      <c r="A140" s="147" t="s">
        <v>162</v>
      </c>
      <c r="B140" s="259"/>
      <c r="C140" s="258"/>
      <c r="D140" s="255"/>
      <c r="E140" s="150"/>
      <c r="F140" s="151"/>
      <c r="G140" s="145">
        <f t="shared" si="12"/>
        <v>0</v>
      </c>
      <c r="H140" s="143">
        <f t="shared" si="13"/>
        <v>0</v>
      </c>
      <c r="I140" s="151"/>
      <c r="J140" s="150"/>
      <c r="K140" s="265">
        <f t="shared" si="10"/>
        <v>0</v>
      </c>
      <c r="L140" s="258">
        <f t="shared" si="14"/>
        <v>0</v>
      </c>
      <c r="M140" s="258"/>
      <c r="N140" s="264"/>
    </row>
    <row r="141" spans="1:14" ht="12.75" hidden="1">
      <c r="A141" s="146" t="s">
        <v>264</v>
      </c>
      <c r="B141" s="259"/>
      <c r="C141" s="258">
        <f>SUM(C142:C147)</f>
        <v>0</v>
      </c>
      <c r="D141" s="255">
        <f>SUM(D142:D147)</f>
        <v>0</v>
      </c>
      <c r="E141" s="150">
        <f>SUM(E142:E147)</f>
        <v>0</v>
      </c>
      <c r="F141" s="151">
        <f>SUM(F142:F147)</f>
        <v>0</v>
      </c>
      <c r="G141" s="145">
        <f t="shared" si="12"/>
        <v>0</v>
      </c>
      <c r="H141" s="143">
        <f t="shared" si="13"/>
        <v>0</v>
      </c>
      <c r="I141" s="151">
        <f>SUM(I142:I147)</f>
        <v>0</v>
      </c>
      <c r="J141" s="150">
        <f>SUM(J142:J147)</f>
        <v>0</v>
      </c>
      <c r="K141" s="265">
        <f t="shared" si="10"/>
        <v>0</v>
      </c>
      <c r="L141" s="258">
        <f t="shared" si="14"/>
        <v>0</v>
      </c>
      <c r="M141" s="258">
        <f>SUM(M142:M147)</f>
        <v>0</v>
      </c>
      <c r="N141" s="264"/>
    </row>
    <row r="142" spans="1:14" ht="12.75" hidden="1">
      <c r="A142" s="147" t="s">
        <v>265</v>
      </c>
      <c r="B142" s="259"/>
      <c r="C142" s="258"/>
      <c r="D142" s="255"/>
      <c r="E142" s="150"/>
      <c r="F142" s="151"/>
      <c r="G142" s="145">
        <f t="shared" ref="G142:G173" si="15">F142/F$181</f>
        <v>0</v>
      </c>
      <c r="H142" s="143">
        <f t="shared" ref="H142:H173" si="16">D142-F142</f>
        <v>0</v>
      </c>
      <c r="I142" s="151"/>
      <c r="J142" s="150"/>
      <c r="K142" s="265">
        <f t="shared" ref="K142:K180" si="17">IFERROR(J142/J$181,"")</f>
        <v>0</v>
      </c>
      <c r="L142" s="258">
        <f t="shared" ref="L142:L173" si="18">D142-J142</f>
        <v>0</v>
      </c>
      <c r="M142" s="258"/>
      <c r="N142" s="264"/>
    </row>
    <row r="143" spans="1:14" ht="12.75" hidden="1">
      <c r="A143" s="147" t="s">
        <v>266</v>
      </c>
      <c r="B143" s="259"/>
      <c r="C143" s="258"/>
      <c r="D143" s="255"/>
      <c r="E143" s="150"/>
      <c r="F143" s="151"/>
      <c r="G143" s="145">
        <f t="shared" si="15"/>
        <v>0</v>
      </c>
      <c r="H143" s="143">
        <f t="shared" si="16"/>
        <v>0</v>
      </c>
      <c r="I143" s="151"/>
      <c r="J143" s="150"/>
      <c r="K143" s="265">
        <f t="shared" si="17"/>
        <v>0</v>
      </c>
      <c r="L143" s="258">
        <f t="shared" si="18"/>
        <v>0</v>
      </c>
      <c r="M143" s="258"/>
      <c r="N143" s="264"/>
    </row>
    <row r="144" spans="1:14" ht="12.75" hidden="1">
      <c r="A144" s="147" t="s">
        <v>267</v>
      </c>
      <c r="B144" s="259"/>
      <c r="C144" s="258"/>
      <c r="D144" s="255"/>
      <c r="E144" s="150"/>
      <c r="F144" s="151"/>
      <c r="G144" s="145">
        <f t="shared" si="15"/>
        <v>0</v>
      </c>
      <c r="H144" s="143">
        <f t="shared" si="16"/>
        <v>0</v>
      </c>
      <c r="I144" s="151"/>
      <c r="J144" s="150"/>
      <c r="K144" s="265">
        <f t="shared" si="17"/>
        <v>0</v>
      </c>
      <c r="L144" s="258">
        <f t="shared" si="18"/>
        <v>0</v>
      </c>
      <c r="M144" s="258"/>
      <c r="N144" s="264"/>
    </row>
    <row r="145" spans="1:14" ht="12.75" hidden="1">
      <c r="A145" s="147" t="s">
        <v>268</v>
      </c>
      <c r="B145" s="259"/>
      <c r="C145" s="258"/>
      <c r="D145" s="255"/>
      <c r="E145" s="150"/>
      <c r="F145" s="151"/>
      <c r="G145" s="145">
        <f t="shared" si="15"/>
        <v>0</v>
      </c>
      <c r="H145" s="143">
        <f t="shared" si="16"/>
        <v>0</v>
      </c>
      <c r="I145" s="151"/>
      <c r="J145" s="150"/>
      <c r="K145" s="265">
        <f t="shared" si="17"/>
        <v>0</v>
      </c>
      <c r="L145" s="258">
        <f t="shared" si="18"/>
        <v>0</v>
      </c>
      <c r="M145" s="258"/>
      <c r="N145" s="264"/>
    </row>
    <row r="146" spans="1:14" ht="12.75" hidden="1">
      <c r="A146" s="147" t="s">
        <v>269</v>
      </c>
      <c r="B146" s="259"/>
      <c r="C146" s="258"/>
      <c r="D146" s="255"/>
      <c r="E146" s="150"/>
      <c r="F146" s="151"/>
      <c r="G146" s="145">
        <f t="shared" si="15"/>
        <v>0</v>
      </c>
      <c r="H146" s="143">
        <f t="shared" si="16"/>
        <v>0</v>
      </c>
      <c r="I146" s="151"/>
      <c r="J146" s="150"/>
      <c r="K146" s="265">
        <f t="shared" si="17"/>
        <v>0</v>
      </c>
      <c r="L146" s="258">
        <f t="shared" si="18"/>
        <v>0</v>
      </c>
      <c r="M146" s="258"/>
      <c r="N146" s="264"/>
    </row>
    <row r="147" spans="1:14" ht="12.75" hidden="1">
      <c r="A147" s="147" t="s">
        <v>162</v>
      </c>
      <c r="B147" s="259"/>
      <c r="C147" s="258"/>
      <c r="D147" s="255"/>
      <c r="E147" s="150"/>
      <c r="F147" s="151"/>
      <c r="G147" s="145">
        <f t="shared" si="15"/>
        <v>0</v>
      </c>
      <c r="H147" s="143">
        <f t="shared" si="16"/>
        <v>0</v>
      </c>
      <c r="I147" s="151"/>
      <c r="J147" s="150"/>
      <c r="K147" s="265">
        <f t="shared" si="17"/>
        <v>0</v>
      </c>
      <c r="L147" s="258">
        <f t="shared" si="18"/>
        <v>0</v>
      </c>
      <c r="M147" s="258"/>
      <c r="N147" s="264"/>
    </row>
    <row r="148" spans="1:14" ht="12.75" hidden="1">
      <c r="A148" s="146" t="s">
        <v>270</v>
      </c>
      <c r="B148" s="259"/>
      <c r="C148" s="258">
        <f>SUM(C149:C151)</f>
        <v>0</v>
      </c>
      <c r="D148" s="255">
        <f>SUM(D149:D151)</f>
        <v>0</v>
      </c>
      <c r="E148" s="150">
        <f>SUM(E149:E151)</f>
        <v>0</v>
      </c>
      <c r="F148" s="151">
        <f>SUM(F149:F151)</f>
        <v>0</v>
      </c>
      <c r="G148" s="145">
        <f t="shared" si="15"/>
        <v>0</v>
      </c>
      <c r="H148" s="143">
        <f t="shared" si="16"/>
        <v>0</v>
      </c>
      <c r="I148" s="151">
        <f>SUM(I149:I151)</f>
        <v>0</v>
      </c>
      <c r="J148" s="150">
        <f>SUM(J149:J151)</f>
        <v>0</v>
      </c>
      <c r="K148" s="265">
        <f t="shared" si="17"/>
        <v>0</v>
      </c>
      <c r="L148" s="258">
        <f t="shared" si="18"/>
        <v>0</v>
      </c>
      <c r="M148" s="258">
        <f>SUM(M149:M151)</f>
        <v>0</v>
      </c>
      <c r="N148" s="264"/>
    </row>
    <row r="149" spans="1:14" ht="12.75" hidden="1">
      <c r="A149" s="147" t="s">
        <v>271</v>
      </c>
      <c r="B149" s="259"/>
      <c r="C149" s="258"/>
      <c r="D149" s="255"/>
      <c r="E149" s="150"/>
      <c r="F149" s="151"/>
      <c r="G149" s="145">
        <f t="shared" si="15"/>
        <v>0</v>
      </c>
      <c r="H149" s="143">
        <f t="shared" si="16"/>
        <v>0</v>
      </c>
      <c r="I149" s="151"/>
      <c r="J149" s="150"/>
      <c r="K149" s="265">
        <f t="shared" si="17"/>
        <v>0</v>
      </c>
      <c r="L149" s="258">
        <f t="shared" si="18"/>
        <v>0</v>
      </c>
      <c r="M149" s="258"/>
      <c r="N149" s="264"/>
    </row>
    <row r="150" spans="1:14" ht="12.75" hidden="1">
      <c r="A150" s="147" t="s">
        <v>272</v>
      </c>
      <c r="B150" s="259"/>
      <c r="C150" s="258"/>
      <c r="D150" s="255"/>
      <c r="E150" s="150"/>
      <c r="F150" s="151"/>
      <c r="G150" s="145">
        <f t="shared" si="15"/>
        <v>0</v>
      </c>
      <c r="H150" s="143">
        <f t="shared" si="16"/>
        <v>0</v>
      </c>
      <c r="I150" s="151"/>
      <c r="J150" s="150"/>
      <c r="K150" s="265">
        <f t="shared" si="17"/>
        <v>0</v>
      </c>
      <c r="L150" s="258">
        <f t="shared" si="18"/>
        <v>0</v>
      </c>
      <c r="M150" s="258"/>
      <c r="N150" s="264"/>
    </row>
    <row r="151" spans="1:14" ht="12.75" hidden="1">
      <c r="A151" s="147" t="s">
        <v>162</v>
      </c>
      <c r="B151" s="259"/>
      <c r="C151" s="258"/>
      <c r="D151" s="255"/>
      <c r="E151" s="150"/>
      <c r="F151" s="151"/>
      <c r="G151" s="145">
        <f t="shared" si="15"/>
        <v>0</v>
      </c>
      <c r="H151" s="143">
        <f t="shared" si="16"/>
        <v>0</v>
      </c>
      <c r="I151" s="151"/>
      <c r="J151" s="150"/>
      <c r="K151" s="265">
        <f t="shared" si="17"/>
        <v>0</v>
      </c>
      <c r="L151" s="258">
        <f t="shared" si="18"/>
        <v>0</v>
      </c>
      <c r="M151" s="258"/>
      <c r="N151" s="264"/>
    </row>
    <row r="152" spans="1:14" ht="12.75" hidden="1">
      <c r="A152" s="146" t="s">
        <v>273</v>
      </c>
      <c r="B152" s="259"/>
      <c r="C152" s="258">
        <f>SUM(C153:C157)</f>
        <v>0</v>
      </c>
      <c r="D152" s="255">
        <f>SUM(D153:D157)</f>
        <v>0</v>
      </c>
      <c r="E152" s="150">
        <f>SUM(E153:E157)</f>
        <v>0</v>
      </c>
      <c r="F152" s="151">
        <f>SUM(F153:F157)</f>
        <v>0</v>
      </c>
      <c r="G152" s="145">
        <f t="shared" si="15"/>
        <v>0</v>
      </c>
      <c r="H152" s="143">
        <f t="shared" si="16"/>
        <v>0</v>
      </c>
      <c r="I152" s="151">
        <f>SUM(I153:I157)</f>
        <v>0</v>
      </c>
      <c r="J152" s="150">
        <f>SUM(J153:J157)</f>
        <v>0</v>
      </c>
      <c r="K152" s="265">
        <f t="shared" si="17"/>
        <v>0</v>
      </c>
      <c r="L152" s="258">
        <f t="shared" si="18"/>
        <v>0</v>
      </c>
      <c r="M152" s="258">
        <f>SUM(M153:M157)</f>
        <v>0</v>
      </c>
      <c r="N152" s="264"/>
    </row>
    <row r="153" spans="1:14" ht="12.75" hidden="1">
      <c r="A153" s="147" t="s">
        <v>274</v>
      </c>
      <c r="B153" s="259"/>
      <c r="C153" s="258"/>
      <c r="D153" s="255"/>
      <c r="E153" s="150"/>
      <c r="F153" s="151"/>
      <c r="G153" s="145">
        <f t="shared" si="15"/>
        <v>0</v>
      </c>
      <c r="H153" s="143">
        <f t="shared" si="16"/>
        <v>0</v>
      </c>
      <c r="I153" s="151"/>
      <c r="J153" s="150"/>
      <c r="K153" s="265">
        <f t="shared" si="17"/>
        <v>0</v>
      </c>
      <c r="L153" s="258">
        <f t="shared" si="18"/>
        <v>0</v>
      </c>
      <c r="M153" s="258"/>
      <c r="N153" s="264"/>
    </row>
    <row r="154" spans="1:14" ht="12.75" hidden="1">
      <c r="A154" s="147" t="s">
        <v>275</v>
      </c>
      <c r="B154" s="259"/>
      <c r="C154" s="258"/>
      <c r="D154" s="255"/>
      <c r="E154" s="150"/>
      <c r="F154" s="151"/>
      <c r="G154" s="145">
        <f t="shared" si="15"/>
        <v>0</v>
      </c>
      <c r="H154" s="143">
        <f t="shared" si="16"/>
        <v>0</v>
      </c>
      <c r="I154" s="151"/>
      <c r="J154" s="150"/>
      <c r="K154" s="265">
        <f t="shared" si="17"/>
        <v>0</v>
      </c>
      <c r="L154" s="258">
        <f t="shared" si="18"/>
        <v>0</v>
      </c>
      <c r="M154" s="258"/>
      <c r="N154" s="264"/>
    </row>
    <row r="155" spans="1:14" ht="12.75" hidden="1">
      <c r="A155" s="147" t="s">
        <v>276</v>
      </c>
      <c r="B155" s="259"/>
      <c r="C155" s="258"/>
      <c r="D155" s="255"/>
      <c r="E155" s="150"/>
      <c r="F155" s="151"/>
      <c r="G155" s="145">
        <f t="shared" si="15"/>
        <v>0</v>
      </c>
      <c r="H155" s="143">
        <f t="shared" si="16"/>
        <v>0</v>
      </c>
      <c r="I155" s="151"/>
      <c r="J155" s="150"/>
      <c r="K155" s="265">
        <f t="shared" si="17"/>
        <v>0</v>
      </c>
      <c r="L155" s="258">
        <f t="shared" si="18"/>
        <v>0</v>
      </c>
      <c r="M155" s="258"/>
      <c r="N155" s="264"/>
    </row>
    <row r="156" spans="1:14" ht="12.75" hidden="1">
      <c r="A156" s="147" t="s">
        <v>277</v>
      </c>
      <c r="B156" s="259"/>
      <c r="C156" s="258"/>
      <c r="D156" s="255"/>
      <c r="E156" s="150"/>
      <c r="F156" s="151"/>
      <c r="G156" s="145">
        <f t="shared" si="15"/>
        <v>0</v>
      </c>
      <c r="H156" s="143">
        <f t="shared" si="16"/>
        <v>0</v>
      </c>
      <c r="I156" s="151"/>
      <c r="J156" s="150"/>
      <c r="K156" s="265">
        <f t="shared" si="17"/>
        <v>0</v>
      </c>
      <c r="L156" s="258">
        <f t="shared" si="18"/>
        <v>0</v>
      </c>
      <c r="M156" s="258"/>
      <c r="N156" s="264"/>
    </row>
    <row r="157" spans="1:14" ht="12.75" hidden="1">
      <c r="A157" s="147" t="s">
        <v>162</v>
      </c>
      <c r="B157" s="259"/>
      <c r="C157" s="258"/>
      <c r="D157" s="255"/>
      <c r="E157" s="150"/>
      <c r="F157" s="151"/>
      <c r="G157" s="145">
        <f t="shared" si="15"/>
        <v>0</v>
      </c>
      <c r="H157" s="143">
        <f t="shared" si="16"/>
        <v>0</v>
      </c>
      <c r="I157" s="151"/>
      <c r="J157" s="150"/>
      <c r="K157" s="265">
        <f t="shared" si="17"/>
        <v>0</v>
      </c>
      <c r="L157" s="258">
        <f t="shared" si="18"/>
        <v>0</v>
      </c>
      <c r="M157" s="258"/>
      <c r="N157" s="264"/>
    </row>
    <row r="158" spans="1:14" ht="12.75" hidden="1">
      <c r="A158" s="146" t="s">
        <v>278</v>
      </c>
      <c r="B158" s="259"/>
      <c r="C158" s="258">
        <f>SUM(C159:C164)</f>
        <v>0</v>
      </c>
      <c r="D158" s="255">
        <f>SUM(D159:D164)</f>
        <v>0</v>
      </c>
      <c r="E158" s="150">
        <f>SUM(E159:E164)</f>
        <v>0</v>
      </c>
      <c r="F158" s="151">
        <f>SUM(F159:F164)</f>
        <v>0</v>
      </c>
      <c r="G158" s="145">
        <f t="shared" si="15"/>
        <v>0</v>
      </c>
      <c r="H158" s="143">
        <f t="shared" si="16"/>
        <v>0</v>
      </c>
      <c r="I158" s="151">
        <f>SUM(I159:I164)</f>
        <v>0</v>
      </c>
      <c r="J158" s="150">
        <f>SUM(J159:J164)</f>
        <v>0</v>
      </c>
      <c r="K158" s="265">
        <f t="shared" si="17"/>
        <v>0</v>
      </c>
      <c r="L158" s="258">
        <f t="shared" si="18"/>
        <v>0</v>
      </c>
      <c r="M158" s="258">
        <f>SUM(M159:M164)</f>
        <v>0</v>
      </c>
      <c r="N158" s="264"/>
    </row>
    <row r="159" spans="1:14" ht="12.75" hidden="1">
      <c r="A159" s="147" t="s">
        <v>279</v>
      </c>
      <c r="B159" s="259"/>
      <c r="C159" s="258"/>
      <c r="D159" s="255"/>
      <c r="E159" s="150"/>
      <c r="F159" s="151"/>
      <c r="G159" s="145">
        <f t="shared" si="15"/>
        <v>0</v>
      </c>
      <c r="H159" s="143">
        <f t="shared" si="16"/>
        <v>0</v>
      </c>
      <c r="I159" s="151"/>
      <c r="J159" s="150"/>
      <c r="K159" s="265">
        <f t="shared" si="17"/>
        <v>0</v>
      </c>
      <c r="L159" s="258">
        <f t="shared" si="18"/>
        <v>0</v>
      </c>
      <c r="M159" s="258"/>
      <c r="N159" s="264"/>
    </row>
    <row r="160" spans="1:14" ht="12.75" hidden="1">
      <c r="A160" s="147" t="s">
        <v>280</v>
      </c>
      <c r="B160" s="259"/>
      <c r="C160" s="258"/>
      <c r="D160" s="255"/>
      <c r="E160" s="150"/>
      <c r="F160" s="151"/>
      <c r="G160" s="145">
        <f t="shared" si="15"/>
        <v>0</v>
      </c>
      <c r="H160" s="143">
        <f t="shared" si="16"/>
        <v>0</v>
      </c>
      <c r="I160" s="151"/>
      <c r="J160" s="150"/>
      <c r="K160" s="265">
        <f t="shared" si="17"/>
        <v>0</v>
      </c>
      <c r="L160" s="258">
        <f t="shared" si="18"/>
        <v>0</v>
      </c>
      <c r="M160" s="258"/>
      <c r="N160" s="264"/>
    </row>
    <row r="161" spans="1:14" ht="12.75" hidden="1">
      <c r="A161" s="147" t="s">
        <v>281</v>
      </c>
      <c r="B161" s="259"/>
      <c r="C161" s="258"/>
      <c r="D161" s="255"/>
      <c r="E161" s="150"/>
      <c r="F161" s="151"/>
      <c r="G161" s="145">
        <f t="shared" si="15"/>
        <v>0</v>
      </c>
      <c r="H161" s="143">
        <f t="shared" si="16"/>
        <v>0</v>
      </c>
      <c r="I161" s="151"/>
      <c r="J161" s="150"/>
      <c r="K161" s="265">
        <f t="shared" si="17"/>
        <v>0</v>
      </c>
      <c r="L161" s="258">
        <f t="shared" si="18"/>
        <v>0</v>
      </c>
      <c r="M161" s="258"/>
      <c r="N161" s="264"/>
    </row>
    <row r="162" spans="1:14" ht="12.75" hidden="1">
      <c r="A162" s="147" t="s">
        <v>282</v>
      </c>
      <c r="B162" s="259"/>
      <c r="C162" s="258"/>
      <c r="D162" s="255"/>
      <c r="E162" s="150"/>
      <c r="F162" s="151"/>
      <c r="G162" s="145">
        <f t="shared" si="15"/>
        <v>0</v>
      </c>
      <c r="H162" s="143">
        <f t="shared" si="16"/>
        <v>0</v>
      </c>
      <c r="I162" s="151"/>
      <c r="J162" s="150"/>
      <c r="K162" s="265">
        <f t="shared" si="17"/>
        <v>0</v>
      </c>
      <c r="L162" s="258">
        <f t="shared" si="18"/>
        <v>0</v>
      </c>
      <c r="M162" s="258"/>
      <c r="N162" s="264"/>
    </row>
    <row r="163" spans="1:14" ht="12.75" hidden="1">
      <c r="A163" s="147" t="s">
        <v>283</v>
      </c>
      <c r="B163" s="259"/>
      <c r="C163" s="258"/>
      <c r="D163" s="255"/>
      <c r="E163" s="150"/>
      <c r="F163" s="151"/>
      <c r="G163" s="145">
        <f t="shared" si="15"/>
        <v>0</v>
      </c>
      <c r="H163" s="143">
        <f t="shared" si="16"/>
        <v>0</v>
      </c>
      <c r="I163" s="151"/>
      <c r="J163" s="150"/>
      <c r="K163" s="265">
        <f t="shared" si="17"/>
        <v>0</v>
      </c>
      <c r="L163" s="258">
        <f t="shared" si="18"/>
        <v>0</v>
      </c>
      <c r="M163" s="258"/>
      <c r="N163" s="264"/>
    </row>
    <row r="164" spans="1:14" ht="12.75" hidden="1">
      <c r="A164" s="147" t="s">
        <v>162</v>
      </c>
      <c r="B164" s="259"/>
      <c r="C164" s="258"/>
      <c r="D164" s="255"/>
      <c r="E164" s="150"/>
      <c r="F164" s="151"/>
      <c r="G164" s="145">
        <f t="shared" si="15"/>
        <v>0</v>
      </c>
      <c r="H164" s="143">
        <f t="shared" si="16"/>
        <v>0</v>
      </c>
      <c r="I164" s="151"/>
      <c r="J164" s="150"/>
      <c r="K164" s="265">
        <f t="shared" si="17"/>
        <v>0</v>
      </c>
      <c r="L164" s="258">
        <f t="shared" si="18"/>
        <v>0</v>
      </c>
      <c r="M164" s="258"/>
      <c r="N164" s="264"/>
    </row>
    <row r="165" spans="1:14" ht="12.75" hidden="1">
      <c r="A165" s="146" t="s">
        <v>284</v>
      </c>
      <c r="B165" s="259"/>
      <c r="C165" s="258">
        <f>SUM(C166:C169)</f>
        <v>0</v>
      </c>
      <c r="D165" s="255">
        <f>SUM(D166:D169)</f>
        <v>0</v>
      </c>
      <c r="E165" s="150">
        <f>SUM(E166:E169)</f>
        <v>0</v>
      </c>
      <c r="F165" s="151">
        <f>SUM(F166:F169)</f>
        <v>0</v>
      </c>
      <c r="G165" s="145">
        <f t="shared" si="15"/>
        <v>0</v>
      </c>
      <c r="H165" s="143">
        <f t="shared" si="16"/>
        <v>0</v>
      </c>
      <c r="I165" s="151">
        <f>SUM(I166:I169)</f>
        <v>0</v>
      </c>
      <c r="J165" s="150">
        <f>SUM(J166:J169)</f>
        <v>0</v>
      </c>
      <c r="K165" s="265">
        <f t="shared" si="17"/>
        <v>0</v>
      </c>
      <c r="L165" s="258">
        <f t="shared" si="18"/>
        <v>0</v>
      </c>
      <c r="M165" s="258">
        <f>SUM(M166:M169)</f>
        <v>0</v>
      </c>
      <c r="N165" s="264"/>
    </row>
    <row r="166" spans="1:14" ht="12.75" hidden="1">
      <c r="A166" s="147" t="s">
        <v>285</v>
      </c>
      <c r="B166" s="259"/>
      <c r="C166" s="258"/>
      <c r="D166" s="255"/>
      <c r="E166" s="150"/>
      <c r="F166" s="151"/>
      <c r="G166" s="145">
        <f t="shared" si="15"/>
        <v>0</v>
      </c>
      <c r="H166" s="143">
        <f t="shared" si="16"/>
        <v>0</v>
      </c>
      <c r="I166" s="151"/>
      <c r="J166" s="150"/>
      <c r="K166" s="265">
        <f t="shared" si="17"/>
        <v>0</v>
      </c>
      <c r="L166" s="258">
        <f t="shared" si="18"/>
        <v>0</v>
      </c>
      <c r="M166" s="258"/>
      <c r="N166" s="264"/>
    </row>
    <row r="167" spans="1:14" ht="12.75" hidden="1">
      <c r="A167" s="147" t="s">
        <v>286</v>
      </c>
      <c r="B167" s="259"/>
      <c r="C167" s="258"/>
      <c r="D167" s="255"/>
      <c r="E167" s="150"/>
      <c r="F167" s="151"/>
      <c r="G167" s="145">
        <f t="shared" si="15"/>
        <v>0</v>
      </c>
      <c r="H167" s="143">
        <f t="shared" si="16"/>
        <v>0</v>
      </c>
      <c r="I167" s="151"/>
      <c r="J167" s="150"/>
      <c r="K167" s="265">
        <f t="shared" si="17"/>
        <v>0</v>
      </c>
      <c r="L167" s="258">
        <f t="shared" si="18"/>
        <v>0</v>
      </c>
      <c r="M167" s="258"/>
      <c r="N167" s="264"/>
    </row>
    <row r="168" spans="1:14" ht="12.75" hidden="1">
      <c r="A168" s="147" t="s">
        <v>287</v>
      </c>
      <c r="B168" s="259"/>
      <c r="C168" s="258"/>
      <c r="D168" s="255"/>
      <c r="E168" s="150"/>
      <c r="F168" s="151"/>
      <c r="G168" s="145">
        <f t="shared" si="15"/>
        <v>0</v>
      </c>
      <c r="H168" s="143">
        <f t="shared" si="16"/>
        <v>0</v>
      </c>
      <c r="I168" s="151"/>
      <c r="J168" s="150"/>
      <c r="K168" s="265">
        <f t="shared" si="17"/>
        <v>0</v>
      </c>
      <c r="L168" s="258">
        <f t="shared" si="18"/>
        <v>0</v>
      </c>
      <c r="M168" s="258"/>
      <c r="N168" s="264"/>
    </row>
    <row r="169" spans="1:14" ht="12.75" hidden="1">
      <c r="A169" s="147" t="s">
        <v>162</v>
      </c>
      <c r="B169" s="259"/>
      <c r="C169" s="258"/>
      <c r="D169" s="255"/>
      <c r="E169" s="150"/>
      <c r="F169" s="151"/>
      <c r="G169" s="145">
        <f t="shared" si="15"/>
        <v>0</v>
      </c>
      <c r="H169" s="143">
        <f t="shared" si="16"/>
        <v>0</v>
      </c>
      <c r="I169" s="151"/>
      <c r="J169" s="150"/>
      <c r="K169" s="265">
        <f t="shared" si="17"/>
        <v>0</v>
      </c>
      <c r="L169" s="258">
        <f t="shared" si="18"/>
        <v>0</v>
      </c>
      <c r="M169" s="258"/>
      <c r="N169" s="264"/>
    </row>
    <row r="170" spans="1:14" ht="12.75">
      <c r="A170" s="146" t="s">
        <v>288</v>
      </c>
      <c r="B170" s="259" t="s">
        <v>424</v>
      </c>
      <c r="C170" s="258">
        <f>SUM(C171:C178)</f>
        <v>5378</v>
      </c>
      <c r="D170" s="255">
        <f>SUM(D171:D178)</f>
        <v>5378</v>
      </c>
      <c r="E170" s="150">
        <f>SUM(E171:E178)</f>
        <v>0</v>
      </c>
      <c r="F170" s="151">
        <f>SUM(F171:F178)</f>
        <v>5378</v>
      </c>
      <c r="G170" s="145">
        <f t="shared" si="15"/>
        <v>5.8450256761066076E-3</v>
      </c>
      <c r="H170" s="143">
        <f t="shared" si="16"/>
        <v>0</v>
      </c>
      <c r="I170" s="151">
        <f>SUM(I171:I178)</f>
        <v>672.62</v>
      </c>
      <c r="J170" s="150">
        <f>SUM(J171:J178)</f>
        <v>3996.99</v>
      </c>
      <c r="K170" s="265">
        <f t="shared" si="17"/>
        <v>6.656508291112335E-3</v>
      </c>
      <c r="L170" s="258">
        <f t="shared" si="18"/>
        <v>1381.0100000000002</v>
      </c>
      <c r="M170" s="258">
        <f>SUM(M171:M178)</f>
        <v>0</v>
      </c>
      <c r="N170" s="264"/>
    </row>
    <row r="171" spans="1:14" ht="12.75" hidden="1">
      <c r="A171" s="147" t="s">
        <v>289</v>
      </c>
      <c r="B171" s="259"/>
      <c r="C171" s="258"/>
      <c r="D171" s="255"/>
      <c r="E171" s="150"/>
      <c r="F171" s="151"/>
      <c r="G171" s="145">
        <f t="shared" si="15"/>
        <v>0</v>
      </c>
      <c r="H171" s="143">
        <f t="shared" si="16"/>
        <v>0</v>
      </c>
      <c r="I171" s="151"/>
      <c r="J171" s="150"/>
      <c r="K171" s="265">
        <f t="shared" si="17"/>
        <v>0</v>
      </c>
      <c r="L171" s="258">
        <f t="shared" si="18"/>
        <v>0</v>
      </c>
      <c r="M171" s="258"/>
      <c r="N171" s="264"/>
    </row>
    <row r="172" spans="1:14" ht="12.75" hidden="1">
      <c r="A172" s="147" t="s">
        <v>290</v>
      </c>
      <c r="B172" s="259"/>
      <c r="C172" s="258"/>
      <c r="D172" s="255"/>
      <c r="E172" s="150"/>
      <c r="F172" s="151"/>
      <c r="G172" s="145">
        <f t="shared" si="15"/>
        <v>0</v>
      </c>
      <c r="H172" s="143">
        <f t="shared" si="16"/>
        <v>0</v>
      </c>
      <c r="I172" s="151"/>
      <c r="J172" s="150"/>
      <c r="K172" s="265">
        <f t="shared" si="17"/>
        <v>0</v>
      </c>
      <c r="L172" s="258">
        <f t="shared" si="18"/>
        <v>0</v>
      </c>
      <c r="M172" s="258"/>
      <c r="N172" s="264"/>
    </row>
    <row r="173" spans="1:14" ht="12.75" hidden="1">
      <c r="A173" s="147" t="s">
        <v>291</v>
      </c>
      <c r="B173" s="259"/>
      <c r="C173" s="258"/>
      <c r="D173" s="255"/>
      <c r="E173" s="150"/>
      <c r="F173" s="151"/>
      <c r="G173" s="145">
        <f t="shared" si="15"/>
        <v>0</v>
      </c>
      <c r="H173" s="143">
        <f t="shared" si="16"/>
        <v>0</v>
      </c>
      <c r="I173" s="151"/>
      <c r="J173" s="150"/>
      <c r="K173" s="265">
        <f t="shared" si="17"/>
        <v>0</v>
      </c>
      <c r="L173" s="258">
        <f t="shared" si="18"/>
        <v>0</v>
      </c>
      <c r="M173" s="258"/>
      <c r="N173" s="264"/>
    </row>
    <row r="174" spans="1:14" ht="12.75" hidden="1">
      <c r="A174" s="147" t="s">
        <v>292</v>
      </c>
      <c r="B174" s="259"/>
      <c r="C174" s="258"/>
      <c r="D174" s="255"/>
      <c r="E174" s="150"/>
      <c r="F174" s="151"/>
      <c r="G174" s="145">
        <f t="shared" ref="G174:G180" si="19">F174/F$181</f>
        <v>0</v>
      </c>
      <c r="H174" s="143">
        <f t="shared" ref="H174:H180" si="20">D174-F174</f>
        <v>0</v>
      </c>
      <c r="I174" s="151"/>
      <c r="J174" s="150"/>
      <c r="K174" s="265">
        <f t="shared" si="17"/>
        <v>0</v>
      </c>
      <c r="L174" s="258">
        <f t="shared" ref="L174:L180" si="21">D174-J174</f>
        <v>0</v>
      </c>
      <c r="M174" s="258"/>
      <c r="N174" s="264"/>
    </row>
    <row r="175" spans="1:14" ht="12.75" hidden="1">
      <c r="A175" s="147" t="s">
        <v>293</v>
      </c>
      <c r="B175" s="259"/>
      <c r="C175" s="258"/>
      <c r="D175" s="255"/>
      <c r="E175" s="150"/>
      <c r="F175" s="151"/>
      <c r="G175" s="145">
        <f t="shared" si="19"/>
        <v>0</v>
      </c>
      <c r="H175" s="143">
        <f t="shared" si="20"/>
        <v>0</v>
      </c>
      <c r="I175" s="151"/>
      <c r="J175" s="150"/>
      <c r="K175" s="265">
        <f t="shared" si="17"/>
        <v>0</v>
      </c>
      <c r="L175" s="258">
        <f t="shared" si="21"/>
        <v>0</v>
      </c>
      <c r="M175" s="258"/>
      <c r="N175" s="264"/>
    </row>
    <row r="176" spans="1:14" ht="12.75">
      <c r="A176" s="147" t="s">
        <v>294</v>
      </c>
      <c r="B176" s="261" t="s">
        <v>425</v>
      </c>
      <c r="C176" s="258">
        <v>5378</v>
      </c>
      <c r="D176" s="255">
        <v>5378</v>
      </c>
      <c r="E176" s="150">
        <v>0</v>
      </c>
      <c r="F176" s="151">
        <v>5378</v>
      </c>
      <c r="G176" s="145">
        <f t="shared" si="19"/>
        <v>5.8450256761066076E-3</v>
      </c>
      <c r="H176" s="143">
        <f t="shared" si="20"/>
        <v>0</v>
      </c>
      <c r="I176" s="151">
        <v>672.62</v>
      </c>
      <c r="J176" s="150">
        <v>3996.99</v>
      </c>
      <c r="K176" s="265">
        <f t="shared" si="17"/>
        <v>6.656508291112335E-3</v>
      </c>
      <c r="L176" s="258">
        <f t="shared" si="21"/>
        <v>1381.0100000000002</v>
      </c>
      <c r="M176" s="298">
        <v>0</v>
      </c>
      <c r="N176" s="264"/>
    </row>
    <row r="177" spans="1:14" ht="12.75" hidden="1">
      <c r="A177" s="147" t="s">
        <v>295</v>
      </c>
      <c r="B177" s="259"/>
      <c r="C177" s="258"/>
      <c r="D177" s="255"/>
      <c r="E177" s="150"/>
      <c r="F177" s="151"/>
      <c r="G177" s="145">
        <f t="shared" si="19"/>
        <v>0</v>
      </c>
      <c r="H177" s="143">
        <f t="shared" si="20"/>
        <v>0</v>
      </c>
      <c r="I177" s="151"/>
      <c r="J177" s="150"/>
      <c r="K177" s="265">
        <f t="shared" si="17"/>
        <v>0</v>
      </c>
      <c r="L177" s="258">
        <f t="shared" si="21"/>
        <v>0</v>
      </c>
      <c r="M177" s="258"/>
      <c r="N177" s="264"/>
    </row>
    <row r="178" spans="1:14" ht="12.75" hidden="1">
      <c r="A178" s="147" t="s">
        <v>162</v>
      </c>
      <c r="B178" s="259"/>
      <c r="C178" s="258"/>
      <c r="D178" s="255"/>
      <c r="E178" s="150"/>
      <c r="F178" s="151"/>
      <c r="G178" s="145">
        <f t="shared" si="19"/>
        <v>0</v>
      </c>
      <c r="H178" s="143">
        <f t="shared" si="20"/>
        <v>0</v>
      </c>
      <c r="I178" s="151"/>
      <c r="J178" s="150"/>
      <c r="K178" s="265">
        <f t="shared" si="17"/>
        <v>0</v>
      </c>
      <c r="L178" s="258">
        <f t="shared" si="21"/>
        <v>0</v>
      </c>
      <c r="M178" s="258"/>
      <c r="N178" s="264"/>
    </row>
    <row r="179" spans="1:14" ht="12.75" hidden="1">
      <c r="A179" s="146" t="s">
        <v>124</v>
      </c>
      <c r="B179" s="259"/>
      <c r="C179" s="258"/>
      <c r="D179" s="255"/>
      <c r="E179" s="150"/>
      <c r="F179" s="151"/>
      <c r="G179" s="145">
        <f t="shared" si="19"/>
        <v>0</v>
      </c>
      <c r="H179" s="143">
        <f t="shared" si="20"/>
        <v>0</v>
      </c>
      <c r="I179" s="151"/>
      <c r="J179" s="150"/>
      <c r="K179" s="265">
        <f t="shared" si="17"/>
        <v>0</v>
      </c>
      <c r="L179" s="258">
        <f t="shared" si="21"/>
        <v>0</v>
      </c>
      <c r="M179" s="258">
        <v>0</v>
      </c>
      <c r="N179" s="264"/>
    </row>
    <row r="180" spans="1:14" ht="12.75">
      <c r="A180" s="146" t="s">
        <v>296</v>
      </c>
      <c r="B180" s="259"/>
      <c r="C180" s="263">
        <f>C189</f>
        <v>0</v>
      </c>
      <c r="D180" s="255">
        <f>D189</f>
        <v>0</v>
      </c>
      <c r="E180" s="150">
        <f>E189</f>
        <v>0</v>
      </c>
      <c r="F180" s="151">
        <f>F189</f>
        <v>0</v>
      </c>
      <c r="G180" s="145">
        <f t="shared" si="19"/>
        <v>0</v>
      </c>
      <c r="H180" s="143">
        <f t="shared" si="20"/>
        <v>0</v>
      </c>
      <c r="I180" s="151">
        <f>I189</f>
        <v>0</v>
      </c>
      <c r="J180" s="150">
        <f>J189</f>
        <v>0</v>
      </c>
      <c r="K180" s="265">
        <f t="shared" si="17"/>
        <v>0</v>
      </c>
      <c r="L180" s="263">
        <f t="shared" si="21"/>
        <v>0</v>
      </c>
      <c r="M180" s="263">
        <f>M189</f>
        <v>0</v>
      </c>
      <c r="N180" s="264"/>
    </row>
    <row r="181" spans="1:14" ht="12.75">
      <c r="A181" s="153" t="s">
        <v>297</v>
      </c>
      <c r="B181" s="154"/>
      <c r="C181" s="257">
        <f>C13+C180</f>
        <v>155423</v>
      </c>
      <c r="D181" s="154">
        <f>D13+D180</f>
        <v>1093915</v>
      </c>
      <c r="E181" s="154">
        <f>E13+E180</f>
        <v>127478.42</v>
      </c>
      <c r="F181" s="154">
        <f>F13+F180</f>
        <v>920098.61</v>
      </c>
      <c r="G181" s="155">
        <v>1</v>
      </c>
      <c r="H181" s="154">
        <f>H13+H180</f>
        <v>173816.39</v>
      </c>
      <c r="I181" s="154">
        <f>I13+I180</f>
        <v>182795.40999999997</v>
      </c>
      <c r="J181" s="154">
        <f>J13+J180</f>
        <v>600463.46</v>
      </c>
      <c r="K181" s="155">
        <v>1</v>
      </c>
      <c r="L181" s="257">
        <f>L13+L180</f>
        <v>493451.54000000004</v>
      </c>
      <c r="M181" s="257">
        <f>M13+M180</f>
        <v>0</v>
      </c>
      <c r="N181" s="156"/>
    </row>
    <row r="182" spans="1:14" ht="12.75" customHeight="1">
      <c r="A182" s="331" t="str">
        <f>'Anexo_1_-_Balanço_Orçamentário'!A124:K124</f>
        <v>FONTE: Sistema FIPLAN, Unidade Responsável: SEFAZ/SATE. Emissão: 17/07/24</v>
      </c>
      <c r="B182" s="331"/>
      <c r="C182" s="331"/>
      <c r="D182" s="331"/>
      <c r="E182" s="331"/>
      <c r="F182" s="331"/>
      <c r="G182" s="331"/>
      <c r="H182" s="331"/>
      <c r="I182" s="331"/>
      <c r="J182" s="331"/>
      <c r="K182" s="331"/>
      <c r="L182" s="331"/>
      <c r="M182" s="331"/>
      <c r="N182" s="157"/>
    </row>
    <row r="183" spans="1:14" ht="12.75">
      <c r="A183" s="329" t="s">
        <v>298</v>
      </c>
      <c r="B183" s="329"/>
      <c r="C183" s="329"/>
      <c r="D183" s="329"/>
      <c r="E183" s="329"/>
      <c r="F183" s="329"/>
      <c r="G183" s="329"/>
      <c r="H183" s="329"/>
      <c r="I183" s="329"/>
      <c r="J183" s="329"/>
      <c r="K183" s="329"/>
      <c r="L183" s="329"/>
      <c r="M183" s="329"/>
      <c r="N183" s="158"/>
    </row>
    <row r="184" spans="1:14" ht="12.75">
      <c r="A184" s="326"/>
      <c r="B184" s="326"/>
      <c r="C184" s="326"/>
      <c r="D184" s="326"/>
      <c r="E184" s="326"/>
      <c r="F184" s="326"/>
      <c r="G184" s="326"/>
      <c r="H184" s="326"/>
      <c r="I184" s="326"/>
      <c r="J184" s="326"/>
      <c r="K184" s="326"/>
      <c r="L184" s="326"/>
      <c r="M184" s="326"/>
      <c r="N184" s="158"/>
    </row>
    <row r="185" spans="1:14" ht="12.75" hidden="1">
      <c r="A185" s="330"/>
      <c r="B185" s="330"/>
      <c r="C185" s="330"/>
      <c r="D185" s="330"/>
      <c r="E185" s="330"/>
      <c r="F185" s="330"/>
      <c r="G185" s="330"/>
      <c r="H185" s="330"/>
      <c r="I185" s="330"/>
      <c r="J185" s="330"/>
      <c r="K185" s="330"/>
      <c r="L185" s="158"/>
      <c r="M185" s="158"/>
      <c r="N185" s="158"/>
    </row>
    <row r="186" spans="1:14" ht="16.5" hidden="1" customHeight="1">
      <c r="A186" s="129"/>
      <c r="B186" s="130"/>
      <c r="C186" s="130" t="s">
        <v>95</v>
      </c>
      <c r="D186" s="130" t="s">
        <v>95</v>
      </c>
      <c r="E186" s="322" t="s">
        <v>96</v>
      </c>
      <c r="F186" s="322"/>
      <c r="G186" s="322"/>
      <c r="H186" s="131" t="s">
        <v>10</v>
      </c>
      <c r="I186" s="322" t="s">
        <v>97</v>
      </c>
      <c r="J186" s="322"/>
      <c r="K186" s="322"/>
      <c r="L186" s="131" t="s">
        <v>10</v>
      </c>
      <c r="M186" s="323" t="s">
        <v>152</v>
      </c>
    </row>
    <row r="187" spans="1:14" ht="22.5" hidden="1" customHeight="1">
      <c r="A187" s="132" t="s">
        <v>299</v>
      </c>
      <c r="B187" s="133"/>
      <c r="C187" s="133" t="s">
        <v>101</v>
      </c>
      <c r="D187" s="133" t="s">
        <v>102</v>
      </c>
      <c r="E187" s="134" t="s">
        <v>12</v>
      </c>
      <c r="F187" s="134" t="s">
        <v>14</v>
      </c>
      <c r="G187" s="135" t="s">
        <v>13</v>
      </c>
      <c r="H187" s="136"/>
      <c r="I187" s="134" t="s">
        <v>12</v>
      </c>
      <c r="J187" s="134" t="s">
        <v>14</v>
      </c>
      <c r="K187" s="135" t="s">
        <v>13</v>
      </c>
      <c r="L187" s="136"/>
      <c r="M187" s="323"/>
    </row>
    <row r="188" spans="1:14" ht="20.85" hidden="1" customHeight="1">
      <c r="A188" s="137"/>
      <c r="B188" s="137"/>
      <c r="C188" s="137"/>
      <c r="D188" s="138" t="s">
        <v>15</v>
      </c>
      <c r="E188" s="138"/>
      <c r="F188" s="138" t="s">
        <v>16</v>
      </c>
      <c r="G188" s="139" t="s">
        <v>154</v>
      </c>
      <c r="H188" s="140" t="s">
        <v>155</v>
      </c>
      <c r="I188" s="138"/>
      <c r="J188" s="138" t="s">
        <v>106</v>
      </c>
      <c r="K188" s="139" t="s">
        <v>156</v>
      </c>
      <c r="L188" s="140" t="s">
        <v>157</v>
      </c>
      <c r="M188" s="323"/>
    </row>
    <row r="189" spans="1:14" ht="11.25" hidden="1" customHeight="1">
      <c r="A189" s="159" t="s">
        <v>300</v>
      </c>
      <c r="B189" s="144"/>
      <c r="C189" s="144">
        <f>SUM(C190,C194,C198,C202,C215,C220,C225,C229,C235,C241,C249,C255,C265,C269,C274,C279,C283,C287,C294,C299,C306,C309,C316,C323,C327,C333,C340,C345,C354)</f>
        <v>0</v>
      </c>
      <c r="D189" s="144">
        <f>SUM(D190,D194,D198,D202,D215,D220,D225,D229,D235,D241,D249,D255,D265,D269,D274,D279,D283,D287,D294,D299,D306,D309,D316,D323,D327,D333,D340,D345,D354)</f>
        <v>0</v>
      </c>
      <c r="E189" s="144">
        <f>SUM(E190,E194,E198,E202,E215,E220,E225,E229,E235,E241,E249,E255,E265,E269,E274,E279,E283,E287,E294,E299,E306,E309,E316,E323,E327,E333,E340,E345,E354)</f>
        <v>0</v>
      </c>
      <c r="F189" s="144">
        <f>SUM(F190,F194,F198,F202,F215,F220,F225,F229,F235,F241,F249,F255,F265,F269,F274,F279,F283,F287,F294,F299,F306,F309,F316,F323,F327,F333,F340,F345,F354)</f>
        <v>0</v>
      </c>
      <c r="G189" s="160">
        <f t="shared" ref="G189:G220" si="22">F189/F$181</f>
        <v>0</v>
      </c>
      <c r="H189" s="144">
        <f t="shared" ref="H189:H220" si="23">D189-F189</f>
        <v>0</v>
      </c>
      <c r="I189" s="144">
        <f>SUM(I190,I194,I198,I202,I215,I220,I225,I229,I235,I241,I249,I255,I265,I269,I274,I279,I283,I287,I294,I299,I306,I309,I316,I323,I327,I333,I340,I345,I354)</f>
        <v>0</v>
      </c>
      <c r="J189" s="144">
        <f>SUM(J190,J194,J198,J202,J215,J220,J225,J229,J235,J241,J249,J255,J265,J269,J274,J279,J283,J287,J294,J299,J306,J309,J316,J323,J327,J333,J340,J345,J354)</f>
        <v>0</v>
      </c>
      <c r="K189" s="160">
        <f t="shared" ref="K189:K220" si="24">J189/J$181</f>
        <v>0</v>
      </c>
      <c r="L189" s="144">
        <f t="shared" ref="L189:L220" si="25">D189-J189</f>
        <v>0</v>
      </c>
      <c r="M189" s="144">
        <f>SUM(M190,M194,M198,M202,M215,M220,M225,M229,M235,M241,M249,M255,M265,M269,M274,M279,M283,M287,M294,M299,M306,M309,M316,M323,M327,M333,M340,M345,M354)</f>
        <v>0</v>
      </c>
    </row>
    <row r="190" spans="1:14" ht="11.25" hidden="1" customHeight="1">
      <c r="A190" s="146" t="s">
        <v>159</v>
      </c>
      <c r="B190" s="143"/>
      <c r="C190" s="143">
        <f>SUM(C191:C193)</f>
        <v>0</v>
      </c>
      <c r="D190" s="143">
        <f>SUM(D191:D193)</f>
        <v>0</v>
      </c>
      <c r="E190" s="143">
        <f>SUM(E191:E193)</f>
        <v>0</v>
      </c>
      <c r="F190" s="143">
        <f>SUM(F191:F193)</f>
        <v>0</v>
      </c>
      <c r="G190" s="145">
        <f t="shared" si="22"/>
        <v>0</v>
      </c>
      <c r="H190" s="143">
        <f t="shared" si="23"/>
        <v>0</v>
      </c>
      <c r="I190" s="143">
        <f>SUM(I191:I193)</f>
        <v>0</v>
      </c>
      <c r="J190" s="143">
        <f>SUM(J191:J193)</f>
        <v>0</v>
      </c>
      <c r="K190" s="145">
        <f t="shared" si="24"/>
        <v>0</v>
      </c>
      <c r="L190" s="143">
        <f t="shared" si="25"/>
        <v>0</v>
      </c>
      <c r="M190" s="143">
        <f>SUM(M191:M193)</f>
        <v>0</v>
      </c>
    </row>
    <row r="191" spans="1:14" ht="11.25" hidden="1" customHeight="1">
      <c r="A191" s="147" t="s">
        <v>160</v>
      </c>
      <c r="B191" s="148"/>
      <c r="C191" s="148"/>
      <c r="D191" s="148"/>
      <c r="E191" s="148"/>
      <c r="F191" s="148"/>
      <c r="G191" s="145">
        <f t="shared" si="22"/>
        <v>0</v>
      </c>
      <c r="H191" s="143">
        <f t="shared" si="23"/>
        <v>0</v>
      </c>
      <c r="I191" s="148"/>
      <c r="J191" s="148"/>
      <c r="K191" s="145">
        <f t="shared" si="24"/>
        <v>0</v>
      </c>
      <c r="L191" s="143">
        <f t="shared" si="25"/>
        <v>0</v>
      </c>
      <c r="M191" s="148"/>
    </row>
    <row r="192" spans="1:14" ht="11.25" hidden="1" customHeight="1">
      <c r="A192" s="147" t="s">
        <v>161</v>
      </c>
      <c r="B192" s="148"/>
      <c r="C192" s="148"/>
      <c r="D192" s="148"/>
      <c r="E192" s="148"/>
      <c r="F192" s="148"/>
      <c r="G192" s="145">
        <f t="shared" si="22"/>
        <v>0</v>
      </c>
      <c r="H192" s="143">
        <f t="shared" si="23"/>
        <v>0</v>
      </c>
      <c r="I192" s="148"/>
      <c r="J192" s="148"/>
      <c r="K192" s="145">
        <f t="shared" si="24"/>
        <v>0</v>
      </c>
      <c r="L192" s="143">
        <f t="shared" si="25"/>
        <v>0</v>
      </c>
      <c r="M192" s="148"/>
    </row>
    <row r="193" spans="1:13" ht="11.25" hidden="1" customHeight="1">
      <c r="A193" s="147" t="s">
        <v>162</v>
      </c>
      <c r="B193" s="148"/>
      <c r="C193" s="148"/>
      <c r="D193" s="148"/>
      <c r="E193" s="148"/>
      <c r="F193" s="148"/>
      <c r="G193" s="145">
        <f t="shared" si="22"/>
        <v>0</v>
      </c>
      <c r="H193" s="143">
        <f t="shared" si="23"/>
        <v>0</v>
      </c>
      <c r="I193" s="148"/>
      <c r="J193" s="148"/>
      <c r="K193" s="145">
        <f t="shared" si="24"/>
        <v>0</v>
      </c>
      <c r="L193" s="143">
        <f t="shared" si="25"/>
        <v>0</v>
      </c>
      <c r="M193" s="148"/>
    </row>
    <row r="194" spans="1:13" ht="11.25" hidden="1" customHeight="1">
      <c r="A194" s="146" t="s">
        <v>163</v>
      </c>
      <c r="B194" s="149"/>
      <c r="C194" s="149">
        <f>SUM(C195:C197)</f>
        <v>0</v>
      </c>
      <c r="D194" s="149">
        <f>SUM(D195:D197)</f>
        <v>0</v>
      </c>
      <c r="E194" s="149">
        <f>SUM(E195:E197)</f>
        <v>0</v>
      </c>
      <c r="F194" s="149">
        <f>SUM(F195:F197)</f>
        <v>0</v>
      </c>
      <c r="G194" s="145">
        <f t="shared" si="22"/>
        <v>0</v>
      </c>
      <c r="H194" s="143">
        <f t="shared" si="23"/>
        <v>0</v>
      </c>
      <c r="I194" s="149">
        <f>SUM(I195:I197)</f>
        <v>0</v>
      </c>
      <c r="J194" s="149">
        <f>SUM(J195:J197)</f>
        <v>0</v>
      </c>
      <c r="K194" s="145">
        <f t="shared" si="24"/>
        <v>0</v>
      </c>
      <c r="L194" s="143">
        <f t="shared" si="25"/>
        <v>0</v>
      </c>
      <c r="M194" s="149">
        <f>SUM(M195:M197)</f>
        <v>0</v>
      </c>
    </row>
    <row r="195" spans="1:13" ht="11.25" hidden="1" customHeight="1">
      <c r="A195" s="147" t="s">
        <v>164</v>
      </c>
      <c r="B195" s="149"/>
      <c r="C195" s="149"/>
      <c r="D195" s="149"/>
      <c r="E195" s="149"/>
      <c r="F195" s="149"/>
      <c r="G195" s="145">
        <f t="shared" si="22"/>
        <v>0</v>
      </c>
      <c r="H195" s="143">
        <f t="shared" si="23"/>
        <v>0</v>
      </c>
      <c r="I195" s="149"/>
      <c r="J195" s="149"/>
      <c r="K195" s="145">
        <f t="shared" si="24"/>
        <v>0</v>
      </c>
      <c r="L195" s="143">
        <f t="shared" si="25"/>
        <v>0</v>
      </c>
      <c r="M195" s="149"/>
    </row>
    <row r="196" spans="1:13" ht="11.25" hidden="1" customHeight="1">
      <c r="A196" s="147" t="s">
        <v>165</v>
      </c>
      <c r="B196" s="149"/>
      <c r="C196" s="149"/>
      <c r="D196" s="149"/>
      <c r="E196" s="149"/>
      <c r="F196" s="149"/>
      <c r="G196" s="145">
        <f t="shared" si="22"/>
        <v>0</v>
      </c>
      <c r="H196" s="143">
        <f t="shared" si="23"/>
        <v>0</v>
      </c>
      <c r="I196" s="149"/>
      <c r="J196" s="149"/>
      <c r="K196" s="145">
        <f t="shared" si="24"/>
        <v>0</v>
      </c>
      <c r="L196" s="143">
        <f t="shared" si="25"/>
        <v>0</v>
      </c>
      <c r="M196" s="149"/>
    </row>
    <row r="197" spans="1:13" ht="11.25" hidden="1" customHeight="1">
      <c r="A197" s="147" t="s">
        <v>162</v>
      </c>
      <c r="B197" s="149"/>
      <c r="C197" s="149"/>
      <c r="D197" s="149"/>
      <c r="E197" s="149"/>
      <c r="F197" s="149"/>
      <c r="G197" s="145">
        <f t="shared" si="22"/>
        <v>0</v>
      </c>
      <c r="H197" s="143">
        <f t="shared" si="23"/>
        <v>0</v>
      </c>
      <c r="I197" s="149"/>
      <c r="J197" s="149"/>
      <c r="K197" s="145">
        <f t="shared" si="24"/>
        <v>0</v>
      </c>
      <c r="L197" s="143">
        <f t="shared" si="25"/>
        <v>0</v>
      </c>
      <c r="M197" s="149"/>
    </row>
    <row r="198" spans="1:13" ht="11.25" hidden="1" customHeight="1">
      <c r="A198" s="146" t="s">
        <v>166</v>
      </c>
      <c r="B198" s="149"/>
      <c r="C198" s="149">
        <f>SUM(C199:C201)</f>
        <v>0</v>
      </c>
      <c r="D198" s="149">
        <f>SUM(D199:D201)</f>
        <v>0</v>
      </c>
      <c r="E198" s="149">
        <f>SUM(E199:E201)</f>
        <v>0</v>
      </c>
      <c r="F198" s="149">
        <f>SUM(F199:F201)</f>
        <v>0</v>
      </c>
      <c r="G198" s="145">
        <f t="shared" si="22"/>
        <v>0</v>
      </c>
      <c r="H198" s="143">
        <f t="shared" si="23"/>
        <v>0</v>
      </c>
      <c r="I198" s="149">
        <f>SUM(I199:I201)</f>
        <v>0</v>
      </c>
      <c r="J198" s="149">
        <f>SUM(J199:J201)</f>
        <v>0</v>
      </c>
      <c r="K198" s="145">
        <f t="shared" si="24"/>
        <v>0</v>
      </c>
      <c r="L198" s="143">
        <f t="shared" si="25"/>
        <v>0</v>
      </c>
      <c r="M198" s="149">
        <f>SUM(M199:M201)</f>
        <v>0</v>
      </c>
    </row>
    <row r="199" spans="1:13" ht="11.25" hidden="1" customHeight="1">
      <c r="A199" s="147" t="s">
        <v>168</v>
      </c>
      <c r="B199" s="149"/>
      <c r="C199" s="149"/>
      <c r="D199" s="149"/>
      <c r="E199" s="149"/>
      <c r="F199" s="149"/>
      <c r="G199" s="145">
        <f t="shared" si="22"/>
        <v>0</v>
      </c>
      <c r="H199" s="143">
        <f t="shared" si="23"/>
        <v>0</v>
      </c>
      <c r="I199" s="149"/>
      <c r="J199" s="149"/>
      <c r="K199" s="145">
        <f t="shared" si="24"/>
        <v>0</v>
      </c>
      <c r="L199" s="143">
        <f t="shared" si="25"/>
        <v>0</v>
      </c>
      <c r="M199" s="149">
        <v>0</v>
      </c>
    </row>
    <row r="200" spans="1:13" ht="11.25" hidden="1" customHeight="1">
      <c r="A200" s="147" t="s">
        <v>169</v>
      </c>
      <c r="B200" s="149"/>
      <c r="C200" s="149"/>
      <c r="D200" s="149"/>
      <c r="E200" s="149"/>
      <c r="F200" s="149"/>
      <c r="G200" s="145">
        <f t="shared" si="22"/>
        <v>0</v>
      </c>
      <c r="H200" s="143">
        <f t="shared" si="23"/>
        <v>0</v>
      </c>
      <c r="I200" s="149"/>
      <c r="J200" s="149"/>
      <c r="K200" s="145">
        <f t="shared" si="24"/>
        <v>0</v>
      </c>
      <c r="L200" s="143">
        <f t="shared" si="25"/>
        <v>0</v>
      </c>
      <c r="M200" s="149">
        <v>0</v>
      </c>
    </row>
    <row r="201" spans="1:13" ht="11.25" hidden="1" customHeight="1">
      <c r="A201" s="147" t="s">
        <v>179</v>
      </c>
      <c r="B201" s="149"/>
      <c r="C201" s="149"/>
      <c r="D201" s="149"/>
      <c r="E201" s="149"/>
      <c r="F201" s="149"/>
      <c r="G201" s="145">
        <f t="shared" si="22"/>
        <v>0</v>
      </c>
      <c r="H201" s="143">
        <f t="shared" si="23"/>
        <v>0</v>
      </c>
      <c r="I201" s="149"/>
      <c r="J201" s="149"/>
      <c r="K201" s="145">
        <f t="shared" si="24"/>
        <v>0</v>
      </c>
      <c r="L201" s="143">
        <f t="shared" si="25"/>
        <v>0</v>
      </c>
      <c r="M201" s="149">
        <v>0</v>
      </c>
    </row>
    <row r="202" spans="1:13" ht="11.25" hidden="1" customHeight="1">
      <c r="A202" s="146" t="s">
        <v>170</v>
      </c>
      <c r="B202" s="149"/>
      <c r="C202" s="149">
        <f>SUM(C203:C214)</f>
        <v>0</v>
      </c>
      <c r="D202" s="149">
        <f>SUM(D203:D214)</f>
        <v>0</v>
      </c>
      <c r="E202" s="149">
        <f>SUM(E203:E214)</f>
        <v>0</v>
      </c>
      <c r="F202" s="149">
        <f>SUM(F203:F214)</f>
        <v>0</v>
      </c>
      <c r="G202" s="145">
        <f t="shared" si="22"/>
        <v>0</v>
      </c>
      <c r="H202" s="143">
        <f t="shared" si="23"/>
        <v>0</v>
      </c>
      <c r="I202" s="149">
        <f>SUM(I203:I214)</f>
        <v>0</v>
      </c>
      <c r="J202" s="149">
        <f>SUM(J203:J214)</f>
        <v>0</v>
      </c>
      <c r="K202" s="145">
        <f t="shared" si="24"/>
        <v>0</v>
      </c>
      <c r="L202" s="143">
        <f t="shared" si="25"/>
        <v>0</v>
      </c>
      <c r="M202" s="149">
        <f>SUM(M203:M214)</f>
        <v>0</v>
      </c>
    </row>
    <row r="203" spans="1:13" ht="11.25" hidden="1" customHeight="1">
      <c r="A203" s="147" t="s">
        <v>171</v>
      </c>
      <c r="B203" s="149"/>
      <c r="C203" s="149"/>
      <c r="D203" s="149"/>
      <c r="E203" s="149"/>
      <c r="F203" s="149"/>
      <c r="G203" s="145">
        <f t="shared" si="22"/>
        <v>0</v>
      </c>
      <c r="H203" s="143">
        <f t="shared" si="23"/>
        <v>0</v>
      </c>
      <c r="I203" s="149"/>
      <c r="J203" s="149"/>
      <c r="K203" s="145">
        <f t="shared" si="24"/>
        <v>0</v>
      </c>
      <c r="L203" s="143">
        <f t="shared" si="25"/>
        <v>0</v>
      </c>
      <c r="M203" s="149"/>
    </row>
    <row r="204" spans="1:13" ht="11.25" hidden="1" customHeight="1">
      <c r="A204" s="147" t="s">
        <v>168</v>
      </c>
      <c r="B204" s="149"/>
      <c r="C204" s="149"/>
      <c r="D204" s="149"/>
      <c r="E204" s="149"/>
      <c r="F204" s="149"/>
      <c r="G204" s="145">
        <f t="shared" si="22"/>
        <v>0</v>
      </c>
      <c r="H204" s="143">
        <f t="shared" si="23"/>
        <v>0</v>
      </c>
      <c r="I204" s="149"/>
      <c r="J204" s="149"/>
      <c r="K204" s="145">
        <f t="shared" si="24"/>
        <v>0</v>
      </c>
      <c r="L204" s="143">
        <f t="shared" si="25"/>
        <v>0</v>
      </c>
      <c r="M204" s="149"/>
    </row>
    <row r="205" spans="1:13" ht="11.25" hidden="1" customHeight="1">
      <c r="A205" s="147" t="s">
        <v>172</v>
      </c>
      <c r="B205" s="149"/>
      <c r="C205" s="149"/>
      <c r="D205" s="149"/>
      <c r="E205" s="149"/>
      <c r="F205" s="149"/>
      <c r="G205" s="145">
        <f t="shared" si="22"/>
        <v>0</v>
      </c>
      <c r="H205" s="143">
        <f t="shared" si="23"/>
        <v>0</v>
      </c>
      <c r="I205" s="149"/>
      <c r="J205" s="149"/>
      <c r="K205" s="145">
        <f t="shared" si="24"/>
        <v>0</v>
      </c>
      <c r="L205" s="143">
        <f t="shared" si="25"/>
        <v>0</v>
      </c>
      <c r="M205" s="149"/>
    </row>
    <row r="206" spans="1:13" ht="11.25" hidden="1" customHeight="1">
      <c r="A206" s="147" t="s">
        <v>173</v>
      </c>
      <c r="B206" s="149"/>
      <c r="C206" s="149"/>
      <c r="D206" s="149"/>
      <c r="E206" s="149"/>
      <c r="F206" s="149"/>
      <c r="G206" s="145">
        <f t="shared" si="22"/>
        <v>0</v>
      </c>
      <c r="H206" s="143">
        <f t="shared" si="23"/>
        <v>0</v>
      </c>
      <c r="I206" s="149"/>
      <c r="J206" s="149"/>
      <c r="K206" s="145">
        <f t="shared" si="24"/>
        <v>0</v>
      </c>
      <c r="L206" s="143">
        <f t="shared" si="25"/>
        <v>0</v>
      </c>
      <c r="M206" s="149"/>
    </row>
    <row r="207" spans="1:13" ht="11.25" hidden="1" customHeight="1">
      <c r="A207" s="147" t="s">
        <v>174</v>
      </c>
      <c r="B207" s="149"/>
      <c r="C207" s="149"/>
      <c r="D207" s="149"/>
      <c r="E207" s="149"/>
      <c r="F207" s="149"/>
      <c r="G207" s="145">
        <f t="shared" si="22"/>
        <v>0</v>
      </c>
      <c r="H207" s="143">
        <f t="shared" si="23"/>
        <v>0</v>
      </c>
      <c r="I207" s="149"/>
      <c r="J207" s="149"/>
      <c r="K207" s="145">
        <f t="shared" si="24"/>
        <v>0</v>
      </c>
      <c r="L207" s="143">
        <f t="shared" si="25"/>
        <v>0</v>
      </c>
      <c r="M207" s="149"/>
    </row>
    <row r="208" spans="1:13" ht="11.25" hidden="1" customHeight="1">
      <c r="A208" s="147" t="s">
        <v>169</v>
      </c>
      <c r="B208" s="149"/>
      <c r="C208" s="149"/>
      <c r="D208" s="149"/>
      <c r="E208" s="149"/>
      <c r="F208" s="149"/>
      <c r="G208" s="145">
        <f t="shared" si="22"/>
        <v>0</v>
      </c>
      <c r="H208" s="143">
        <f t="shared" si="23"/>
        <v>0</v>
      </c>
      <c r="I208" s="149"/>
      <c r="J208" s="149"/>
      <c r="K208" s="145">
        <f t="shared" si="24"/>
        <v>0</v>
      </c>
      <c r="L208" s="143">
        <f t="shared" si="25"/>
        <v>0</v>
      </c>
      <c r="M208" s="149"/>
    </row>
    <row r="209" spans="1:13" ht="11.25" hidden="1" customHeight="1">
      <c r="A209" s="147" t="s">
        <v>175</v>
      </c>
      <c r="B209" s="149"/>
      <c r="C209" s="149"/>
      <c r="D209" s="149"/>
      <c r="E209" s="149"/>
      <c r="F209" s="149"/>
      <c r="G209" s="145">
        <f t="shared" si="22"/>
        <v>0</v>
      </c>
      <c r="H209" s="143">
        <f t="shared" si="23"/>
        <v>0</v>
      </c>
      <c r="I209" s="149"/>
      <c r="J209" s="149"/>
      <c r="K209" s="145">
        <f t="shared" si="24"/>
        <v>0</v>
      </c>
      <c r="L209" s="143">
        <f t="shared" si="25"/>
        <v>0</v>
      </c>
      <c r="M209" s="149"/>
    </row>
    <row r="210" spans="1:13" ht="11.25" hidden="1" customHeight="1">
      <c r="A210" s="147" t="s">
        <v>176</v>
      </c>
      <c r="B210" s="149"/>
      <c r="C210" s="149"/>
      <c r="D210" s="149"/>
      <c r="E210" s="149"/>
      <c r="F210" s="149"/>
      <c r="G210" s="145">
        <f t="shared" si="22"/>
        <v>0</v>
      </c>
      <c r="H210" s="143">
        <f t="shared" si="23"/>
        <v>0</v>
      </c>
      <c r="I210" s="149"/>
      <c r="J210" s="149"/>
      <c r="K210" s="145">
        <f t="shared" si="24"/>
        <v>0</v>
      </c>
      <c r="L210" s="143">
        <f t="shared" si="25"/>
        <v>0</v>
      </c>
      <c r="M210" s="149"/>
    </row>
    <row r="211" spans="1:13" ht="11.25" hidden="1" customHeight="1">
      <c r="A211" s="147" t="s">
        <v>177</v>
      </c>
      <c r="B211" s="149"/>
      <c r="C211" s="149"/>
      <c r="D211" s="149"/>
      <c r="E211" s="149"/>
      <c r="F211" s="149"/>
      <c r="G211" s="145">
        <f t="shared" si="22"/>
        <v>0</v>
      </c>
      <c r="H211" s="143">
        <f t="shared" si="23"/>
        <v>0</v>
      </c>
      <c r="I211" s="149"/>
      <c r="J211" s="149"/>
      <c r="K211" s="145">
        <f t="shared" si="24"/>
        <v>0</v>
      </c>
      <c r="L211" s="143">
        <f t="shared" si="25"/>
        <v>0</v>
      </c>
      <c r="M211" s="149"/>
    </row>
    <row r="212" spans="1:13" ht="11.25" hidden="1" customHeight="1">
      <c r="A212" s="147" t="s">
        <v>178</v>
      </c>
      <c r="B212" s="149"/>
      <c r="C212" s="149"/>
      <c r="D212" s="149"/>
      <c r="E212" s="149"/>
      <c r="F212" s="149"/>
      <c r="G212" s="145">
        <f t="shared" si="22"/>
        <v>0</v>
      </c>
      <c r="H212" s="143">
        <f t="shared" si="23"/>
        <v>0</v>
      </c>
      <c r="I212" s="149"/>
      <c r="J212" s="149"/>
      <c r="K212" s="145">
        <f t="shared" si="24"/>
        <v>0</v>
      </c>
      <c r="L212" s="143">
        <f t="shared" si="25"/>
        <v>0</v>
      </c>
      <c r="M212" s="149"/>
    </row>
    <row r="213" spans="1:13" ht="11.25" hidden="1" customHeight="1">
      <c r="A213" s="147" t="s">
        <v>179</v>
      </c>
      <c r="B213" s="149"/>
      <c r="C213" s="149"/>
      <c r="D213" s="149"/>
      <c r="E213" s="149"/>
      <c r="F213" s="149"/>
      <c r="G213" s="145">
        <f t="shared" si="22"/>
        <v>0</v>
      </c>
      <c r="H213" s="143">
        <f t="shared" si="23"/>
        <v>0</v>
      </c>
      <c r="I213" s="149"/>
      <c r="J213" s="149"/>
      <c r="K213" s="145">
        <f t="shared" si="24"/>
        <v>0</v>
      </c>
      <c r="L213" s="143">
        <f t="shared" si="25"/>
        <v>0</v>
      </c>
      <c r="M213" s="149"/>
    </row>
    <row r="214" spans="1:13" ht="11.25" hidden="1" customHeight="1">
      <c r="A214" s="147" t="s">
        <v>162</v>
      </c>
      <c r="B214" s="149"/>
      <c r="C214" s="149"/>
      <c r="D214" s="149"/>
      <c r="E214" s="149"/>
      <c r="F214" s="149"/>
      <c r="G214" s="145">
        <f t="shared" si="22"/>
        <v>0</v>
      </c>
      <c r="H214" s="143">
        <f t="shared" si="23"/>
        <v>0</v>
      </c>
      <c r="I214" s="149"/>
      <c r="J214" s="149"/>
      <c r="K214" s="145">
        <f t="shared" si="24"/>
        <v>0</v>
      </c>
      <c r="L214" s="143">
        <f t="shared" si="25"/>
        <v>0</v>
      </c>
      <c r="M214" s="149"/>
    </row>
    <row r="215" spans="1:13" ht="11.25" hidden="1" customHeight="1">
      <c r="A215" s="146" t="s">
        <v>180</v>
      </c>
      <c r="B215" s="149"/>
      <c r="C215" s="149">
        <f>SUM(C216:C219)</f>
        <v>0</v>
      </c>
      <c r="D215" s="149">
        <f>SUM(D216:D219)</f>
        <v>0</v>
      </c>
      <c r="E215" s="149">
        <f>SUM(E216:E219)</f>
        <v>0</v>
      </c>
      <c r="F215" s="149">
        <f>SUM(F216:F219)</f>
        <v>0</v>
      </c>
      <c r="G215" s="145">
        <f t="shared" si="22"/>
        <v>0</v>
      </c>
      <c r="H215" s="143">
        <f t="shared" si="23"/>
        <v>0</v>
      </c>
      <c r="I215" s="149">
        <f>SUM(I216:I219)</f>
        <v>0</v>
      </c>
      <c r="J215" s="149">
        <f>SUM(J216:J219)</f>
        <v>0</v>
      </c>
      <c r="K215" s="145">
        <f t="shared" si="24"/>
        <v>0</v>
      </c>
      <c r="L215" s="143">
        <f t="shared" si="25"/>
        <v>0</v>
      </c>
      <c r="M215" s="149">
        <f>SUM(M216:M219)</f>
        <v>0</v>
      </c>
    </row>
    <row r="216" spans="1:13" ht="11.25" hidden="1" customHeight="1">
      <c r="A216" s="147" t="s">
        <v>181</v>
      </c>
      <c r="B216" s="149"/>
      <c r="C216" s="149"/>
      <c r="D216" s="149"/>
      <c r="E216" s="149"/>
      <c r="F216" s="149"/>
      <c r="G216" s="145">
        <f t="shared" si="22"/>
        <v>0</v>
      </c>
      <c r="H216" s="143">
        <f t="shared" si="23"/>
        <v>0</v>
      </c>
      <c r="I216" s="149"/>
      <c r="J216" s="149"/>
      <c r="K216" s="145">
        <f t="shared" si="24"/>
        <v>0</v>
      </c>
      <c r="L216" s="143">
        <f t="shared" si="25"/>
        <v>0</v>
      </c>
      <c r="M216" s="149"/>
    </row>
    <row r="217" spans="1:13" ht="11.25" hidden="1" customHeight="1">
      <c r="A217" s="147" t="s">
        <v>182</v>
      </c>
      <c r="B217" s="149"/>
      <c r="C217" s="149"/>
      <c r="D217" s="149"/>
      <c r="E217" s="149"/>
      <c r="F217" s="149"/>
      <c r="G217" s="145">
        <f t="shared" si="22"/>
        <v>0</v>
      </c>
      <c r="H217" s="143">
        <f t="shared" si="23"/>
        <v>0</v>
      </c>
      <c r="I217" s="149"/>
      <c r="J217" s="149"/>
      <c r="K217" s="145">
        <f t="shared" si="24"/>
        <v>0</v>
      </c>
      <c r="L217" s="143">
        <f t="shared" si="25"/>
        <v>0</v>
      </c>
      <c r="M217" s="149"/>
    </row>
    <row r="218" spans="1:13" ht="11.25" hidden="1" customHeight="1">
      <c r="A218" s="147" t="s">
        <v>183</v>
      </c>
      <c r="B218" s="149"/>
      <c r="C218" s="149"/>
      <c r="D218" s="149"/>
      <c r="E218" s="149"/>
      <c r="F218" s="149"/>
      <c r="G218" s="145">
        <f t="shared" si="22"/>
        <v>0</v>
      </c>
      <c r="H218" s="143">
        <f t="shared" si="23"/>
        <v>0</v>
      </c>
      <c r="I218" s="149"/>
      <c r="J218" s="149"/>
      <c r="K218" s="145">
        <f t="shared" si="24"/>
        <v>0</v>
      </c>
      <c r="L218" s="143">
        <f t="shared" si="25"/>
        <v>0</v>
      </c>
      <c r="M218" s="149"/>
    </row>
    <row r="219" spans="1:13" ht="11.25" hidden="1" customHeight="1">
      <c r="A219" s="147" t="s">
        <v>162</v>
      </c>
      <c r="B219" s="149"/>
      <c r="C219" s="149"/>
      <c r="D219" s="149"/>
      <c r="E219" s="149"/>
      <c r="F219" s="149"/>
      <c r="G219" s="145">
        <f t="shared" si="22"/>
        <v>0</v>
      </c>
      <c r="H219" s="143">
        <f t="shared" si="23"/>
        <v>0</v>
      </c>
      <c r="I219" s="149"/>
      <c r="J219" s="149"/>
      <c r="K219" s="145">
        <f t="shared" si="24"/>
        <v>0</v>
      </c>
      <c r="L219" s="143">
        <f t="shared" si="25"/>
        <v>0</v>
      </c>
      <c r="M219" s="149"/>
    </row>
    <row r="220" spans="1:13" ht="11.25" hidden="1" customHeight="1">
      <c r="A220" s="146" t="s">
        <v>184</v>
      </c>
      <c r="B220" s="149"/>
      <c r="C220" s="149">
        <f>SUM(C221:C224)</f>
        <v>0</v>
      </c>
      <c r="D220" s="149">
        <f>SUM(D221:D224)</f>
        <v>0</v>
      </c>
      <c r="E220" s="149">
        <f>SUM(E221:E224)</f>
        <v>0</v>
      </c>
      <c r="F220" s="149">
        <f>SUM(F221:F224)</f>
        <v>0</v>
      </c>
      <c r="G220" s="145">
        <f t="shared" si="22"/>
        <v>0</v>
      </c>
      <c r="H220" s="143">
        <f t="shared" si="23"/>
        <v>0</v>
      </c>
      <c r="I220" s="149">
        <f>SUM(I221:I224)</f>
        <v>0</v>
      </c>
      <c r="J220" s="149">
        <f>SUM(J221:J224)</f>
        <v>0</v>
      </c>
      <c r="K220" s="145">
        <f t="shared" si="24"/>
        <v>0</v>
      </c>
      <c r="L220" s="143">
        <f t="shared" si="25"/>
        <v>0</v>
      </c>
      <c r="M220" s="149">
        <f>SUM(M221:M224)</f>
        <v>0</v>
      </c>
    </row>
    <row r="221" spans="1:13" ht="11.25" hidden="1" customHeight="1">
      <c r="A221" s="147" t="s">
        <v>185</v>
      </c>
      <c r="B221" s="149"/>
      <c r="C221" s="149"/>
      <c r="D221" s="149"/>
      <c r="E221" s="149"/>
      <c r="F221" s="149"/>
      <c r="G221" s="145">
        <f t="shared" ref="G221:G252" si="26">F221/F$181</f>
        <v>0</v>
      </c>
      <c r="H221" s="143">
        <f t="shared" ref="H221:H252" si="27">D221-F221</f>
        <v>0</v>
      </c>
      <c r="I221" s="149"/>
      <c r="J221" s="149"/>
      <c r="K221" s="145">
        <f t="shared" ref="K221:K252" si="28">J221/J$181</f>
        <v>0</v>
      </c>
      <c r="L221" s="143">
        <f t="shared" ref="L221:L252" si="29">D221-J221</f>
        <v>0</v>
      </c>
      <c r="M221" s="149"/>
    </row>
    <row r="222" spans="1:13" ht="11.25" hidden="1" customHeight="1">
      <c r="A222" s="147" t="s">
        <v>186</v>
      </c>
      <c r="B222" s="149"/>
      <c r="C222" s="149"/>
      <c r="D222" s="149"/>
      <c r="E222" s="149"/>
      <c r="F222" s="149"/>
      <c r="G222" s="145">
        <f t="shared" si="26"/>
        <v>0</v>
      </c>
      <c r="H222" s="143">
        <f t="shared" si="27"/>
        <v>0</v>
      </c>
      <c r="I222" s="149"/>
      <c r="J222" s="149"/>
      <c r="K222" s="145">
        <f t="shared" si="28"/>
        <v>0</v>
      </c>
      <c r="L222" s="143">
        <f t="shared" si="29"/>
        <v>0</v>
      </c>
      <c r="M222" s="149"/>
    </row>
    <row r="223" spans="1:13" ht="11.25" hidden="1" customHeight="1">
      <c r="A223" s="147" t="s">
        <v>187</v>
      </c>
      <c r="B223" s="149"/>
      <c r="C223" s="149"/>
      <c r="D223" s="149"/>
      <c r="E223" s="149"/>
      <c r="F223" s="149"/>
      <c r="G223" s="145">
        <f t="shared" si="26"/>
        <v>0</v>
      </c>
      <c r="H223" s="143">
        <f t="shared" si="27"/>
        <v>0</v>
      </c>
      <c r="I223" s="149"/>
      <c r="J223" s="149"/>
      <c r="K223" s="145">
        <f t="shared" si="28"/>
        <v>0</v>
      </c>
      <c r="L223" s="143">
        <f t="shared" si="29"/>
        <v>0</v>
      </c>
      <c r="M223" s="149"/>
    </row>
    <row r="224" spans="1:13" ht="11.25" hidden="1" customHeight="1">
      <c r="A224" s="147" t="s">
        <v>162</v>
      </c>
      <c r="B224" s="149"/>
      <c r="C224" s="149"/>
      <c r="D224" s="149"/>
      <c r="E224" s="149"/>
      <c r="F224" s="149"/>
      <c r="G224" s="145">
        <f t="shared" si="26"/>
        <v>0</v>
      </c>
      <c r="H224" s="143">
        <f t="shared" si="27"/>
        <v>0</v>
      </c>
      <c r="I224" s="149"/>
      <c r="J224" s="149"/>
      <c r="K224" s="145">
        <f t="shared" si="28"/>
        <v>0</v>
      </c>
      <c r="L224" s="143">
        <f t="shared" si="29"/>
        <v>0</v>
      </c>
      <c r="M224" s="149"/>
    </row>
    <row r="225" spans="1:13" ht="11.25" hidden="1" customHeight="1">
      <c r="A225" s="146" t="s">
        <v>188</v>
      </c>
      <c r="B225" s="149"/>
      <c r="C225" s="149">
        <f>SUM(C226:C228)</f>
        <v>0</v>
      </c>
      <c r="D225" s="149">
        <f>SUM(D226:D228)</f>
        <v>0</v>
      </c>
      <c r="E225" s="149">
        <f>SUM(E226:E228)</f>
        <v>0</v>
      </c>
      <c r="F225" s="149">
        <f>SUM(F226:F228)</f>
        <v>0</v>
      </c>
      <c r="G225" s="145">
        <f t="shared" si="26"/>
        <v>0</v>
      </c>
      <c r="H225" s="143">
        <f t="shared" si="27"/>
        <v>0</v>
      </c>
      <c r="I225" s="149">
        <f>SUM(I226:I228)</f>
        <v>0</v>
      </c>
      <c r="J225" s="149">
        <f>SUM(J226:J228)</f>
        <v>0</v>
      </c>
      <c r="K225" s="145">
        <f t="shared" si="28"/>
        <v>0</v>
      </c>
      <c r="L225" s="143">
        <f t="shared" si="29"/>
        <v>0</v>
      </c>
      <c r="M225" s="149">
        <f>SUM(M226:M228)</f>
        <v>0</v>
      </c>
    </row>
    <row r="226" spans="1:13" ht="11.25" hidden="1" customHeight="1">
      <c r="A226" s="147" t="s">
        <v>189</v>
      </c>
      <c r="B226" s="149"/>
      <c r="C226" s="149"/>
      <c r="D226" s="149"/>
      <c r="E226" s="149"/>
      <c r="F226" s="149"/>
      <c r="G226" s="145">
        <f t="shared" si="26"/>
        <v>0</v>
      </c>
      <c r="H226" s="143">
        <f t="shared" si="27"/>
        <v>0</v>
      </c>
      <c r="I226" s="149"/>
      <c r="J226" s="149"/>
      <c r="K226" s="145">
        <f t="shared" si="28"/>
        <v>0</v>
      </c>
      <c r="L226" s="143">
        <f t="shared" si="29"/>
        <v>0</v>
      </c>
      <c r="M226" s="149"/>
    </row>
    <row r="227" spans="1:13" ht="11.25" hidden="1" customHeight="1">
      <c r="A227" s="147" t="s">
        <v>190</v>
      </c>
      <c r="B227" s="149"/>
      <c r="C227" s="149"/>
      <c r="D227" s="149"/>
      <c r="E227" s="149"/>
      <c r="F227" s="149"/>
      <c r="G227" s="145">
        <f t="shared" si="26"/>
        <v>0</v>
      </c>
      <c r="H227" s="143">
        <f t="shared" si="27"/>
        <v>0</v>
      </c>
      <c r="I227" s="149"/>
      <c r="J227" s="149"/>
      <c r="K227" s="145">
        <f t="shared" si="28"/>
        <v>0</v>
      </c>
      <c r="L227" s="143">
        <f t="shared" si="29"/>
        <v>0</v>
      </c>
      <c r="M227" s="149"/>
    </row>
    <row r="228" spans="1:13" ht="11.25" hidden="1" customHeight="1">
      <c r="A228" s="147" t="s">
        <v>162</v>
      </c>
      <c r="B228" s="149"/>
      <c r="C228" s="149"/>
      <c r="D228" s="149"/>
      <c r="E228" s="149"/>
      <c r="F228" s="149"/>
      <c r="G228" s="145">
        <f t="shared" si="26"/>
        <v>0</v>
      </c>
      <c r="H228" s="143">
        <f t="shared" si="27"/>
        <v>0</v>
      </c>
      <c r="I228" s="149"/>
      <c r="J228" s="149"/>
      <c r="K228" s="145">
        <f t="shared" si="28"/>
        <v>0</v>
      </c>
      <c r="L228" s="143">
        <f t="shared" si="29"/>
        <v>0</v>
      </c>
      <c r="M228" s="149"/>
    </row>
    <row r="229" spans="1:13" ht="11.25" hidden="1" customHeight="1">
      <c r="A229" s="146" t="s">
        <v>191</v>
      </c>
      <c r="B229" s="149"/>
      <c r="C229" s="149">
        <f>SUM(C230:C234)</f>
        <v>0</v>
      </c>
      <c r="D229" s="149">
        <f>SUM(D230:D234)</f>
        <v>0</v>
      </c>
      <c r="E229" s="149">
        <f>SUM(E230:E234)</f>
        <v>0</v>
      </c>
      <c r="F229" s="149">
        <f>SUM(F230:F234)</f>
        <v>0</v>
      </c>
      <c r="G229" s="145">
        <f t="shared" si="26"/>
        <v>0</v>
      </c>
      <c r="H229" s="143">
        <f t="shared" si="27"/>
        <v>0</v>
      </c>
      <c r="I229" s="149">
        <f>SUM(I230:I234)</f>
        <v>0</v>
      </c>
      <c r="J229" s="149">
        <f>SUM(J230:J234)</f>
        <v>0</v>
      </c>
      <c r="K229" s="145">
        <f t="shared" si="28"/>
        <v>0</v>
      </c>
      <c r="L229" s="143">
        <f t="shared" si="29"/>
        <v>0</v>
      </c>
      <c r="M229" s="149">
        <f>SUM(M230:M234)</f>
        <v>0</v>
      </c>
    </row>
    <row r="230" spans="1:13" ht="11.25" hidden="1" customHeight="1">
      <c r="A230" s="147" t="s">
        <v>192</v>
      </c>
      <c r="B230" s="149"/>
      <c r="C230" s="149"/>
      <c r="D230" s="149"/>
      <c r="E230" s="149"/>
      <c r="F230" s="149"/>
      <c r="G230" s="145">
        <f t="shared" si="26"/>
        <v>0</v>
      </c>
      <c r="H230" s="143">
        <f t="shared" si="27"/>
        <v>0</v>
      </c>
      <c r="I230" s="149"/>
      <c r="J230" s="149"/>
      <c r="K230" s="145">
        <f t="shared" si="28"/>
        <v>0</v>
      </c>
      <c r="L230" s="143">
        <f t="shared" si="29"/>
        <v>0</v>
      </c>
      <c r="M230" s="149"/>
    </row>
    <row r="231" spans="1:13" ht="11.25" hidden="1" customHeight="1">
      <c r="A231" s="147" t="s">
        <v>193</v>
      </c>
      <c r="B231" s="149"/>
      <c r="C231" s="149"/>
      <c r="D231" s="149"/>
      <c r="E231" s="149"/>
      <c r="F231" s="149"/>
      <c r="G231" s="145">
        <f t="shared" si="26"/>
        <v>0</v>
      </c>
      <c r="H231" s="143">
        <f t="shared" si="27"/>
        <v>0</v>
      </c>
      <c r="I231" s="149"/>
      <c r="J231" s="149"/>
      <c r="K231" s="145">
        <f t="shared" si="28"/>
        <v>0</v>
      </c>
      <c r="L231" s="143">
        <f t="shared" si="29"/>
        <v>0</v>
      </c>
      <c r="M231" s="149"/>
    </row>
    <row r="232" spans="1:13" ht="11.25" hidden="1" customHeight="1">
      <c r="A232" s="147" t="s">
        <v>194</v>
      </c>
      <c r="B232" s="149"/>
      <c r="C232" s="149"/>
      <c r="D232" s="149"/>
      <c r="E232" s="149"/>
      <c r="F232" s="149"/>
      <c r="G232" s="145">
        <f t="shared" si="26"/>
        <v>0</v>
      </c>
      <c r="H232" s="143">
        <f t="shared" si="27"/>
        <v>0</v>
      </c>
      <c r="I232" s="149"/>
      <c r="J232" s="149"/>
      <c r="K232" s="145">
        <f t="shared" si="28"/>
        <v>0</v>
      </c>
      <c r="L232" s="143">
        <f t="shared" si="29"/>
        <v>0</v>
      </c>
      <c r="M232" s="149"/>
    </row>
    <row r="233" spans="1:13" ht="11.25" hidden="1" customHeight="1">
      <c r="A233" s="147" t="s">
        <v>195</v>
      </c>
      <c r="B233" s="149"/>
      <c r="C233" s="149"/>
      <c r="D233" s="149"/>
      <c r="E233" s="149"/>
      <c r="F233" s="149"/>
      <c r="G233" s="145">
        <f t="shared" si="26"/>
        <v>0</v>
      </c>
      <c r="H233" s="143">
        <f t="shared" si="27"/>
        <v>0</v>
      </c>
      <c r="I233" s="149"/>
      <c r="J233" s="149"/>
      <c r="K233" s="145">
        <f t="shared" si="28"/>
        <v>0</v>
      </c>
      <c r="L233" s="143">
        <f t="shared" si="29"/>
        <v>0</v>
      </c>
      <c r="M233" s="149"/>
    </row>
    <row r="234" spans="1:13" ht="11.25" hidden="1" customHeight="1">
      <c r="A234" s="147" t="s">
        <v>162</v>
      </c>
      <c r="B234" s="149"/>
      <c r="C234" s="149"/>
      <c r="D234" s="149"/>
      <c r="E234" s="149"/>
      <c r="F234" s="149"/>
      <c r="G234" s="145">
        <f t="shared" si="26"/>
        <v>0</v>
      </c>
      <c r="H234" s="143">
        <f t="shared" si="27"/>
        <v>0</v>
      </c>
      <c r="I234" s="149"/>
      <c r="J234" s="149"/>
      <c r="K234" s="145">
        <f t="shared" si="28"/>
        <v>0</v>
      </c>
      <c r="L234" s="143">
        <f t="shared" si="29"/>
        <v>0</v>
      </c>
      <c r="M234" s="149"/>
    </row>
    <row r="235" spans="1:13" ht="11.25" hidden="1" customHeight="1">
      <c r="A235" s="146" t="s">
        <v>196</v>
      </c>
      <c r="B235" s="149"/>
      <c r="C235" s="149">
        <f>SUM(C236:C240)</f>
        <v>0</v>
      </c>
      <c r="D235" s="149">
        <f>SUM(D236:D240)</f>
        <v>0</v>
      </c>
      <c r="E235" s="149">
        <f>SUM(E236:E240)</f>
        <v>0</v>
      </c>
      <c r="F235" s="149">
        <f>SUM(F236:F240)</f>
        <v>0</v>
      </c>
      <c r="G235" s="145">
        <f t="shared" si="26"/>
        <v>0</v>
      </c>
      <c r="H235" s="143">
        <f t="shared" si="27"/>
        <v>0</v>
      </c>
      <c r="I235" s="149">
        <f>SUM(I236:I240)</f>
        <v>0</v>
      </c>
      <c r="J235" s="149">
        <f>SUM(J236:J240)</f>
        <v>0</v>
      </c>
      <c r="K235" s="145">
        <f t="shared" si="28"/>
        <v>0</v>
      </c>
      <c r="L235" s="143">
        <f t="shared" si="29"/>
        <v>0</v>
      </c>
      <c r="M235" s="149">
        <f>SUM(M236:M240)</f>
        <v>0</v>
      </c>
    </row>
    <row r="236" spans="1:13" ht="11.25" hidden="1" customHeight="1">
      <c r="A236" s="147" t="s">
        <v>197</v>
      </c>
      <c r="B236" s="149"/>
      <c r="C236" s="149"/>
      <c r="D236" s="149"/>
      <c r="E236" s="149"/>
      <c r="F236" s="149"/>
      <c r="G236" s="145">
        <f t="shared" si="26"/>
        <v>0</v>
      </c>
      <c r="H236" s="143">
        <f t="shared" si="27"/>
        <v>0</v>
      </c>
      <c r="I236" s="149"/>
      <c r="J236" s="149"/>
      <c r="K236" s="145">
        <f t="shared" si="28"/>
        <v>0</v>
      </c>
      <c r="L236" s="143">
        <f t="shared" si="29"/>
        <v>0</v>
      </c>
      <c r="M236" s="149"/>
    </row>
    <row r="237" spans="1:13" ht="11.25" hidden="1" customHeight="1">
      <c r="A237" s="161" t="s">
        <v>198</v>
      </c>
      <c r="B237" s="152"/>
      <c r="C237" s="152"/>
      <c r="D237" s="152"/>
      <c r="E237" s="152"/>
      <c r="F237" s="152"/>
      <c r="G237" s="162">
        <f t="shared" si="26"/>
        <v>0</v>
      </c>
      <c r="H237" s="163">
        <f t="shared" si="27"/>
        <v>0</v>
      </c>
      <c r="I237" s="152"/>
      <c r="J237" s="152"/>
      <c r="K237" s="162">
        <f t="shared" si="28"/>
        <v>0</v>
      </c>
      <c r="L237" s="163">
        <f t="shared" si="29"/>
        <v>0</v>
      </c>
      <c r="M237" s="152">
        <v>0</v>
      </c>
    </row>
    <row r="238" spans="1:13" ht="11.25" hidden="1" customHeight="1">
      <c r="A238" s="147" t="s">
        <v>199</v>
      </c>
      <c r="B238" s="149"/>
      <c r="C238" s="149"/>
      <c r="D238" s="149"/>
      <c r="E238" s="149"/>
      <c r="F238" s="149"/>
      <c r="G238" s="145">
        <f t="shared" si="26"/>
        <v>0</v>
      </c>
      <c r="H238" s="143">
        <f t="shared" si="27"/>
        <v>0</v>
      </c>
      <c r="I238" s="149"/>
      <c r="J238" s="149"/>
      <c r="K238" s="145">
        <f t="shared" si="28"/>
        <v>0</v>
      </c>
      <c r="L238" s="143">
        <f t="shared" si="29"/>
        <v>0</v>
      </c>
      <c r="M238" s="149"/>
    </row>
    <row r="239" spans="1:13" ht="11.25" hidden="1" customHeight="1">
      <c r="A239" s="147" t="s">
        <v>200</v>
      </c>
      <c r="B239" s="149"/>
      <c r="C239" s="149"/>
      <c r="D239" s="149"/>
      <c r="E239" s="149"/>
      <c r="F239" s="149"/>
      <c r="G239" s="145">
        <f t="shared" si="26"/>
        <v>0</v>
      </c>
      <c r="H239" s="143">
        <f t="shared" si="27"/>
        <v>0</v>
      </c>
      <c r="I239" s="149"/>
      <c r="J239" s="149"/>
      <c r="K239" s="145">
        <f t="shared" si="28"/>
        <v>0</v>
      </c>
      <c r="L239" s="143">
        <f t="shared" si="29"/>
        <v>0</v>
      </c>
      <c r="M239" s="149"/>
    </row>
    <row r="240" spans="1:13" ht="11.25" hidden="1" customHeight="1">
      <c r="A240" s="147" t="s">
        <v>162</v>
      </c>
      <c r="B240" s="149"/>
      <c r="C240" s="149"/>
      <c r="D240" s="149"/>
      <c r="E240" s="149"/>
      <c r="F240" s="149"/>
      <c r="G240" s="145">
        <f t="shared" si="26"/>
        <v>0</v>
      </c>
      <c r="H240" s="143">
        <f t="shared" si="27"/>
        <v>0</v>
      </c>
      <c r="I240" s="149"/>
      <c r="J240" s="149"/>
      <c r="K240" s="145">
        <f t="shared" si="28"/>
        <v>0</v>
      </c>
      <c r="L240" s="143">
        <f t="shared" si="29"/>
        <v>0</v>
      </c>
      <c r="M240" s="149"/>
    </row>
    <row r="241" spans="1:13" ht="11.25" hidden="1" customHeight="1">
      <c r="A241" s="146" t="s">
        <v>201</v>
      </c>
      <c r="B241" s="149"/>
      <c r="C241" s="149">
        <f>SUM(C242:C248)</f>
        <v>0</v>
      </c>
      <c r="D241" s="149">
        <f>SUM(D242:D248)</f>
        <v>0</v>
      </c>
      <c r="E241" s="149">
        <f>SUM(E242:E248)</f>
        <v>0</v>
      </c>
      <c r="F241" s="149">
        <f>SUM(F242:F248)</f>
        <v>0</v>
      </c>
      <c r="G241" s="145">
        <f t="shared" si="26"/>
        <v>0</v>
      </c>
      <c r="H241" s="143">
        <f t="shared" si="27"/>
        <v>0</v>
      </c>
      <c r="I241" s="149">
        <f>SUM(I242:I248)</f>
        <v>0</v>
      </c>
      <c r="J241" s="149">
        <f>SUM(J242:J248)</f>
        <v>0</v>
      </c>
      <c r="K241" s="145">
        <f t="shared" si="28"/>
        <v>0</v>
      </c>
      <c r="L241" s="143">
        <f t="shared" si="29"/>
        <v>0</v>
      </c>
      <c r="M241" s="149">
        <f>SUM(M242:M248)</f>
        <v>0</v>
      </c>
    </row>
    <row r="242" spans="1:13" ht="11.25" hidden="1" customHeight="1">
      <c r="A242" s="147" t="s">
        <v>202</v>
      </c>
      <c r="B242" s="149"/>
      <c r="C242" s="149"/>
      <c r="D242" s="149"/>
      <c r="E242" s="149"/>
      <c r="F242" s="149"/>
      <c r="G242" s="145">
        <f t="shared" si="26"/>
        <v>0</v>
      </c>
      <c r="H242" s="143">
        <f t="shared" si="27"/>
        <v>0</v>
      </c>
      <c r="I242" s="149"/>
      <c r="J242" s="149"/>
      <c r="K242" s="145">
        <f t="shared" si="28"/>
        <v>0</v>
      </c>
      <c r="L242" s="143">
        <f t="shared" si="29"/>
        <v>0</v>
      </c>
      <c r="M242" s="149"/>
    </row>
    <row r="243" spans="1:13" ht="11.25" hidden="1" customHeight="1">
      <c r="A243" s="147" t="s">
        <v>203</v>
      </c>
      <c r="B243" s="149"/>
      <c r="C243" s="149"/>
      <c r="D243" s="149"/>
      <c r="E243" s="149"/>
      <c r="F243" s="149"/>
      <c r="G243" s="145">
        <f t="shared" si="26"/>
        <v>0</v>
      </c>
      <c r="H243" s="143">
        <f t="shared" si="27"/>
        <v>0</v>
      </c>
      <c r="I243" s="149"/>
      <c r="J243" s="149"/>
      <c r="K243" s="145">
        <f t="shared" si="28"/>
        <v>0</v>
      </c>
      <c r="L243" s="143">
        <f t="shared" si="29"/>
        <v>0</v>
      </c>
      <c r="M243" s="149"/>
    </row>
    <row r="244" spans="1:13" ht="11.25" hidden="1" customHeight="1">
      <c r="A244" s="147" t="s">
        <v>204</v>
      </c>
      <c r="B244" s="149"/>
      <c r="C244" s="149"/>
      <c r="D244" s="149"/>
      <c r="E244" s="149"/>
      <c r="F244" s="149"/>
      <c r="G244" s="145">
        <f t="shared" si="26"/>
        <v>0</v>
      </c>
      <c r="H244" s="143">
        <f t="shared" si="27"/>
        <v>0</v>
      </c>
      <c r="I244" s="149"/>
      <c r="J244" s="149"/>
      <c r="K244" s="145">
        <f t="shared" si="28"/>
        <v>0</v>
      </c>
      <c r="L244" s="143">
        <f t="shared" si="29"/>
        <v>0</v>
      </c>
      <c r="M244" s="149"/>
    </row>
    <row r="245" spans="1:13" ht="11.25" hidden="1" customHeight="1">
      <c r="A245" s="147" t="s">
        <v>205</v>
      </c>
      <c r="B245" s="149"/>
      <c r="C245" s="149"/>
      <c r="D245" s="149"/>
      <c r="E245" s="149"/>
      <c r="F245" s="149"/>
      <c r="G245" s="145">
        <f t="shared" si="26"/>
        <v>0</v>
      </c>
      <c r="H245" s="143">
        <f t="shared" si="27"/>
        <v>0</v>
      </c>
      <c r="I245" s="149"/>
      <c r="J245" s="149"/>
      <c r="K245" s="145">
        <f t="shared" si="28"/>
        <v>0</v>
      </c>
      <c r="L245" s="143">
        <f t="shared" si="29"/>
        <v>0</v>
      </c>
      <c r="M245" s="149"/>
    </row>
    <row r="246" spans="1:13" ht="11.25" hidden="1" customHeight="1">
      <c r="A246" s="147" t="s">
        <v>206</v>
      </c>
      <c r="B246" s="149"/>
      <c r="C246" s="149"/>
      <c r="D246" s="149"/>
      <c r="E246" s="149"/>
      <c r="F246" s="149"/>
      <c r="G246" s="145">
        <f t="shared" si="26"/>
        <v>0</v>
      </c>
      <c r="H246" s="143">
        <f t="shared" si="27"/>
        <v>0</v>
      </c>
      <c r="I246" s="149"/>
      <c r="J246" s="149"/>
      <c r="K246" s="145">
        <f t="shared" si="28"/>
        <v>0</v>
      </c>
      <c r="L246" s="143">
        <f t="shared" si="29"/>
        <v>0</v>
      </c>
      <c r="M246" s="149"/>
    </row>
    <row r="247" spans="1:13" ht="11.25" hidden="1" customHeight="1">
      <c r="A247" s="147" t="s">
        <v>207</v>
      </c>
      <c r="B247" s="149"/>
      <c r="C247" s="149"/>
      <c r="D247" s="149"/>
      <c r="E247" s="149"/>
      <c r="F247" s="149"/>
      <c r="G247" s="145">
        <f t="shared" si="26"/>
        <v>0</v>
      </c>
      <c r="H247" s="143">
        <f t="shared" si="27"/>
        <v>0</v>
      </c>
      <c r="I247" s="149"/>
      <c r="J247" s="149"/>
      <c r="K247" s="145">
        <f t="shared" si="28"/>
        <v>0</v>
      </c>
      <c r="L247" s="143">
        <f t="shared" si="29"/>
        <v>0</v>
      </c>
      <c r="M247" s="149"/>
    </row>
    <row r="248" spans="1:13" ht="11.25" hidden="1" customHeight="1">
      <c r="A248" s="147" t="s">
        <v>162</v>
      </c>
      <c r="B248" s="149"/>
      <c r="C248" s="149"/>
      <c r="D248" s="149"/>
      <c r="E248" s="149"/>
      <c r="F248" s="149"/>
      <c r="G248" s="145">
        <f t="shared" si="26"/>
        <v>0</v>
      </c>
      <c r="H248" s="143">
        <f t="shared" si="27"/>
        <v>0</v>
      </c>
      <c r="I248" s="149"/>
      <c r="J248" s="149"/>
      <c r="K248" s="145">
        <f t="shared" si="28"/>
        <v>0</v>
      </c>
      <c r="L248" s="143">
        <f t="shared" si="29"/>
        <v>0</v>
      </c>
      <c r="M248" s="149"/>
    </row>
    <row r="249" spans="1:13" ht="11.25" hidden="1" customHeight="1">
      <c r="A249" s="146" t="s">
        <v>208</v>
      </c>
      <c r="B249" s="149"/>
      <c r="C249" s="149">
        <f>SUM(C250:C254)</f>
        <v>0</v>
      </c>
      <c r="D249" s="149">
        <f>SUM(D250:D254)</f>
        <v>0</v>
      </c>
      <c r="E249" s="149">
        <f>SUM(E250:E254)</f>
        <v>0</v>
      </c>
      <c r="F249" s="149">
        <f>SUM(F250:F254)</f>
        <v>0</v>
      </c>
      <c r="G249" s="145">
        <f t="shared" si="26"/>
        <v>0</v>
      </c>
      <c r="H249" s="143">
        <f t="shared" si="27"/>
        <v>0</v>
      </c>
      <c r="I249" s="149">
        <f>SUM(I250:I254)</f>
        <v>0</v>
      </c>
      <c r="J249" s="149">
        <f>SUM(J250:J254)</f>
        <v>0</v>
      </c>
      <c r="K249" s="145">
        <f t="shared" si="28"/>
        <v>0</v>
      </c>
      <c r="L249" s="143">
        <f t="shared" si="29"/>
        <v>0</v>
      </c>
      <c r="M249" s="149">
        <f>SUM(M250:M254)</f>
        <v>0</v>
      </c>
    </row>
    <row r="250" spans="1:13" ht="11.25" hidden="1" customHeight="1">
      <c r="A250" s="147" t="s">
        <v>209</v>
      </c>
      <c r="B250" s="149"/>
      <c r="C250" s="149"/>
      <c r="D250" s="149"/>
      <c r="E250" s="149"/>
      <c r="F250" s="149"/>
      <c r="G250" s="145">
        <f t="shared" si="26"/>
        <v>0</v>
      </c>
      <c r="H250" s="143">
        <f t="shared" si="27"/>
        <v>0</v>
      </c>
      <c r="I250" s="149"/>
      <c r="J250" s="149"/>
      <c r="K250" s="145">
        <f t="shared" si="28"/>
        <v>0</v>
      </c>
      <c r="L250" s="143">
        <f t="shared" si="29"/>
        <v>0</v>
      </c>
      <c r="M250" s="149"/>
    </row>
    <row r="251" spans="1:13" ht="11.25" hidden="1" customHeight="1">
      <c r="A251" s="147" t="s">
        <v>210</v>
      </c>
      <c r="B251" s="149"/>
      <c r="C251" s="149"/>
      <c r="D251" s="149"/>
      <c r="E251" s="149"/>
      <c r="F251" s="149"/>
      <c r="G251" s="145">
        <f t="shared" si="26"/>
        <v>0</v>
      </c>
      <c r="H251" s="143">
        <f t="shared" si="27"/>
        <v>0</v>
      </c>
      <c r="I251" s="149"/>
      <c r="J251" s="149"/>
      <c r="K251" s="145">
        <f t="shared" si="28"/>
        <v>0</v>
      </c>
      <c r="L251" s="143">
        <f t="shared" si="29"/>
        <v>0</v>
      </c>
      <c r="M251" s="149"/>
    </row>
    <row r="252" spans="1:13" ht="11.25" hidden="1" customHeight="1">
      <c r="A252" s="147" t="s">
        <v>211</v>
      </c>
      <c r="B252" s="149"/>
      <c r="C252" s="149"/>
      <c r="D252" s="149"/>
      <c r="E252" s="149"/>
      <c r="F252" s="149"/>
      <c r="G252" s="145">
        <f t="shared" si="26"/>
        <v>0</v>
      </c>
      <c r="H252" s="143">
        <f t="shared" si="27"/>
        <v>0</v>
      </c>
      <c r="I252" s="149"/>
      <c r="J252" s="149"/>
      <c r="K252" s="145">
        <f t="shared" si="28"/>
        <v>0</v>
      </c>
      <c r="L252" s="143">
        <f t="shared" si="29"/>
        <v>0</v>
      </c>
      <c r="M252" s="149"/>
    </row>
    <row r="253" spans="1:13" ht="11.25" hidden="1" customHeight="1">
      <c r="A253" s="147" t="s">
        <v>212</v>
      </c>
      <c r="B253" s="149"/>
      <c r="C253" s="149"/>
      <c r="D253" s="149"/>
      <c r="E253" s="149"/>
      <c r="F253" s="149"/>
      <c r="G253" s="145">
        <f t="shared" ref="G253:G284" si="30">F253/F$181</f>
        <v>0</v>
      </c>
      <c r="H253" s="143">
        <f t="shared" ref="H253:H284" si="31">D253-F253</f>
        <v>0</v>
      </c>
      <c r="I253" s="149"/>
      <c r="J253" s="149"/>
      <c r="K253" s="145">
        <f t="shared" ref="K253:K284" si="32">J253/J$181</f>
        <v>0</v>
      </c>
      <c r="L253" s="143">
        <f t="shared" ref="L253:L284" si="33">D253-J253</f>
        <v>0</v>
      </c>
      <c r="M253" s="149"/>
    </row>
    <row r="254" spans="1:13" ht="11.25" hidden="1" customHeight="1">
      <c r="A254" s="147" t="s">
        <v>162</v>
      </c>
      <c r="B254" s="149"/>
      <c r="C254" s="149"/>
      <c r="D254" s="149"/>
      <c r="E254" s="149"/>
      <c r="F254" s="149"/>
      <c r="G254" s="145">
        <f t="shared" si="30"/>
        <v>0</v>
      </c>
      <c r="H254" s="143">
        <f t="shared" si="31"/>
        <v>0</v>
      </c>
      <c r="I254" s="149"/>
      <c r="J254" s="149"/>
      <c r="K254" s="145">
        <f t="shared" si="32"/>
        <v>0</v>
      </c>
      <c r="L254" s="143">
        <f t="shared" si="33"/>
        <v>0</v>
      </c>
      <c r="M254" s="149"/>
    </row>
    <row r="255" spans="1:13" ht="11.25" hidden="1" customHeight="1">
      <c r="A255" s="146" t="s">
        <v>213</v>
      </c>
      <c r="B255" s="149"/>
      <c r="C255" s="149">
        <f>SUM(C256:C264)</f>
        <v>0</v>
      </c>
      <c r="D255" s="149">
        <f>SUM(D256:D264)</f>
        <v>0</v>
      </c>
      <c r="E255" s="149">
        <f>SUM(E256:E264)</f>
        <v>0</v>
      </c>
      <c r="F255" s="149">
        <f>SUM(F256:F264)</f>
        <v>0</v>
      </c>
      <c r="G255" s="145">
        <f t="shared" si="30"/>
        <v>0</v>
      </c>
      <c r="H255" s="143">
        <f t="shared" si="31"/>
        <v>0</v>
      </c>
      <c r="I255" s="149">
        <f>SUM(I256:I264)</f>
        <v>0</v>
      </c>
      <c r="J255" s="149">
        <f>SUM(J256:J264)</f>
        <v>0</v>
      </c>
      <c r="K255" s="145">
        <f t="shared" si="32"/>
        <v>0</v>
      </c>
      <c r="L255" s="143">
        <f t="shared" si="33"/>
        <v>0</v>
      </c>
      <c r="M255" s="149">
        <f>SUM(M256:M264)</f>
        <v>0</v>
      </c>
    </row>
    <row r="256" spans="1:13" ht="11.25" hidden="1" customHeight="1">
      <c r="A256" s="147" t="s">
        <v>214</v>
      </c>
      <c r="B256" s="149"/>
      <c r="C256" s="149"/>
      <c r="D256" s="149"/>
      <c r="E256" s="149"/>
      <c r="F256" s="149"/>
      <c r="G256" s="145">
        <f t="shared" si="30"/>
        <v>0</v>
      </c>
      <c r="H256" s="143">
        <f t="shared" si="31"/>
        <v>0</v>
      </c>
      <c r="I256" s="149"/>
      <c r="J256" s="149"/>
      <c r="K256" s="145">
        <f t="shared" si="32"/>
        <v>0</v>
      </c>
      <c r="L256" s="143">
        <f t="shared" si="33"/>
        <v>0</v>
      </c>
      <c r="M256" s="149"/>
    </row>
    <row r="257" spans="1:13" ht="11.25" hidden="1" customHeight="1">
      <c r="A257" s="147" t="s">
        <v>215</v>
      </c>
      <c r="B257" s="149"/>
      <c r="C257" s="149"/>
      <c r="D257" s="149"/>
      <c r="E257" s="149"/>
      <c r="F257" s="149"/>
      <c r="G257" s="145">
        <f t="shared" si="30"/>
        <v>0</v>
      </c>
      <c r="H257" s="143">
        <f t="shared" si="31"/>
        <v>0</v>
      </c>
      <c r="I257" s="149"/>
      <c r="J257" s="149"/>
      <c r="K257" s="145">
        <f t="shared" si="32"/>
        <v>0</v>
      </c>
      <c r="L257" s="143">
        <f t="shared" si="33"/>
        <v>0</v>
      </c>
      <c r="M257" s="149"/>
    </row>
    <row r="258" spans="1:13" ht="11.25" hidden="1" customHeight="1">
      <c r="A258" s="147" t="s">
        <v>216</v>
      </c>
      <c r="B258" s="149"/>
      <c r="C258" s="149"/>
      <c r="D258" s="149"/>
      <c r="E258" s="149"/>
      <c r="F258" s="149"/>
      <c r="G258" s="145">
        <f t="shared" si="30"/>
        <v>0</v>
      </c>
      <c r="H258" s="143">
        <f t="shared" si="31"/>
        <v>0</v>
      </c>
      <c r="I258" s="149"/>
      <c r="J258" s="149"/>
      <c r="K258" s="145">
        <f t="shared" si="32"/>
        <v>0</v>
      </c>
      <c r="L258" s="143">
        <f t="shared" si="33"/>
        <v>0</v>
      </c>
      <c r="M258" s="149"/>
    </row>
    <row r="259" spans="1:13" ht="11.25" hidden="1" customHeight="1">
      <c r="A259" s="147" t="s">
        <v>217</v>
      </c>
      <c r="B259" s="149"/>
      <c r="C259" s="149"/>
      <c r="D259" s="149"/>
      <c r="E259" s="149"/>
      <c r="F259" s="149"/>
      <c r="G259" s="145">
        <f t="shared" si="30"/>
        <v>0</v>
      </c>
      <c r="H259" s="143">
        <f t="shared" si="31"/>
        <v>0</v>
      </c>
      <c r="I259" s="149"/>
      <c r="J259" s="149"/>
      <c r="K259" s="145">
        <f t="shared" si="32"/>
        <v>0</v>
      </c>
      <c r="L259" s="143">
        <f t="shared" si="33"/>
        <v>0</v>
      </c>
      <c r="M259" s="149"/>
    </row>
    <row r="260" spans="1:13" ht="11.25" hidden="1" customHeight="1">
      <c r="A260" s="147" t="s">
        <v>218</v>
      </c>
      <c r="B260" s="149"/>
      <c r="C260" s="149"/>
      <c r="D260" s="149"/>
      <c r="E260" s="149"/>
      <c r="F260" s="149"/>
      <c r="G260" s="145">
        <f t="shared" si="30"/>
        <v>0</v>
      </c>
      <c r="H260" s="143">
        <f t="shared" si="31"/>
        <v>0</v>
      </c>
      <c r="I260" s="149"/>
      <c r="J260" s="149"/>
      <c r="K260" s="145">
        <f t="shared" si="32"/>
        <v>0</v>
      </c>
      <c r="L260" s="143">
        <f t="shared" si="33"/>
        <v>0</v>
      </c>
      <c r="M260" s="149"/>
    </row>
    <row r="261" spans="1:13" ht="11.25" hidden="1" customHeight="1">
      <c r="A261" s="147" t="s">
        <v>219</v>
      </c>
      <c r="B261" s="149"/>
      <c r="C261" s="149"/>
      <c r="D261" s="149"/>
      <c r="E261" s="149"/>
      <c r="F261" s="149"/>
      <c r="G261" s="145">
        <f t="shared" si="30"/>
        <v>0</v>
      </c>
      <c r="H261" s="143">
        <f t="shared" si="31"/>
        <v>0</v>
      </c>
      <c r="I261" s="149"/>
      <c r="J261" s="149"/>
      <c r="K261" s="145">
        <f t="shared" si="32"/>
        <v>0</v>
      </c>
      <c r="L261" s="143">
        <f t="shared" si="33"/>
        <v>0</v>
      </c>
      <c r="M261" s="149"/>
    </row>
    <row r="262" spans="1:13" ht="11.25" hidden="1" customHeight="1">
      <c r="A262" s="147" t="s">
        <v>220</v>
      </c>
      <c r="B262" s="149"/>
      <c r="C262" s="149"/>
      <c r="D262" s="149"/>
      <c r="E262" s="149"/>
      <c r="F262" s="149"/>
      <c r="G262" s="145">
        <f t="shared" si="30"/>
        <v>0</v>
      </c>
      <c r="H262" s="143">
        <f t="shared" si="31"/>
        <v>0</v>
      </c>
      <c r="I262" s="149"/>
      <c r="J262" s="149"/>
      <c r="K262" s="145">
        <f t="shared" si="32"/>
        <v>0</v>
      </c>
      <c r="L262" s="143">
        <f t="shared" si="33"/>
        <v>0</v>
      </c>
      <c r="M262" s="149"/>
    </row>
    <row r="263" spans="1:13" ht="11.25" hidden="1" customHeight="1">
      <c r="A263" s="147" t="s">
        <v>221</v>
      </c>
      <c r="B263" s="149"/>
      <c r="C263" s="149"/>
      <c r="D263" s="149"/>
      <c r="E263" s="149"/>
      <c r="F263" s="149"/>
      <c r="G263" s="145">
        <f t="shared" si="30"/>
        <v>0</v>
      </c>
      <c r="H263" s="143">
        <f t="shared" si="31"/>
        <v>0</v>
      </c>
      <c r="I263" s="149"/>
      <c r="J263" s="149"/>
      <c r="K263" s="145">
        <f t="shared" si="32"/>
        <v>0</v>
      </c>
      <c r="L263" s="143">
        <f t="shared" si="33"/>
        <v>0</v>
      </c>
      <c r="M263" s="149"/>
    </row>
    <row r="264" spans="1:13" ht="11.25" hidden="1" customHeight="1">
      <c r="A264" s="147" t="s">
        <v>162</v>
      </c>
      <c r="B264" s="149"/>
      <c r="C264" s="149"/>
      <c r="D264" s="149"/>
      <c r="E264" s="149"/>
      <c r="F264" s="149"/>
      <c r="G264" s="145">
        <f t="shared" si="30"/>
        <v>0</v>
      </c>
      <c r="H264" s="143">
        <f t="shared" si="31"/>
        <v>0</v>
      </c>
      <c r="I264" s="149"/>
      <c r="J264" s="149"/>
      <c r="K264" s="145">
        <f t="shared" si="32"/>
        <v>0</v>
      </c>
      <c r="L264" s="143">
        <f t="shared" si="33"/>
        <v>0</v>
      </c>
      <c r="M264" s="149"/>
    </row>
    <row r="265" spans="1:13" ht="11.25" hidden="1" customHeight="1">
      <c r="A265" s="146" t="s">
        <v>222</v>
      </c>
      <c r="B265" s="149"/>
      <c r="C265" s="149">
        <f>SUM(C266:C268)</f>
        <v>0</v>
      </c>
      <c r="D265" s="149">
        <f>SUM(D266:D268)</f>
        <v>0</v>
      </c>
      <c r="E265" s="149">
        <f>SUM(E266:E268)</f>
        <v>0</v>
      </c>
      <c r="F265" s="149">
        <f>SUM(F266:F268)</f>
        <v>0</v>
      </c>
      <c r="G265" s="145">
        <f t="shared" si="30"/>
        <v>0</v>
      </c>
      <c r="H265" s="143">
        <f t="shared" si="31"/>
        <v>0</v>
      </c>
      <c r="I265" s="149">
        <f>SUM(I266:I268)</f>
        <v>0</v>
      </c>
      <c r="J265" s="149">
        <f>SUM(J266:J268)</f>
        <v>0</v>
      </c>
      <c r="K265" s="145">
        <f t="shared" si="32"/>
        <v>0</v>
      </c>
      <c r="L265" s="143">
        <f t="shared" si="33"/>
        <v>0</v>
      </c>
      <c r="M265" s="149">
        <f>SUM(M266:M268)</f>
        <v>0</v>
      </c>
    </row>
    <row r="266" spans="1:13" ht="11.25" hidden="1" customHeight="1">
      <c r="A266" s="147" t="s">
        <v>223</v>
      </c>
      <c r="B266" s="149"/>
      <c r="C266" s="149"/>
      <c r="D266" s="149"/>
      <c r="E266" s="149"/>
      <c r="F266" s="149"/>
      <c r="G266" s="145">
        <f t="shared" si="30"/>
        <v>0</v>
      </c>
      <c r="H266" s="143">
        <f t="shared" si="31"/>
        <v>0</v>
      </c>
      <c r="I266" s="149"/>
      <c r="J266" s="149"/>
      <c r="K266" s="145">
        <f t="shared" si="32"/>
        <v>0</v>
      </c>
      <c r="L266" s="143">
        <f t="shared" si="33"/>
        <v>0</v>
      </c>
      <c r="M266" s="149"/>
    </row>
    <row r="267" spans="1:13" ht="11.25" hidden="1" customHeight="1">
      <c r="A267" s="147" t="s">
        <v>224</v>
      </c>
      <c r="B267" s="149"/>
      <c r="C267" s="149"/>
      <c r="D267" s="149"/>
      <c r="E267" s="149"/>
      <c r="F267" s="149"/>
      <c r="G267" s="145">
        <f t="shared" si="30"/>
        <v>0</v>
      </c>
      <c r="H267" s="143">
        <f t="shared" si="31"/>
        <v>0</v>
      </c>
      <c r="I267" s="149"/>
      <c r="J267" s="149"/>
      <c r="K267" s="145">
        <f t="shared" si="32"/>
        <v>0</v>
      </c>
      <c r="L267" s="143">
        <f t="shared" si="33"/>
        <v>0</v>
      </c>
      <c r="M267" s="149"/>
    </row>
    <row r="268" spans="1:13" ht="11.25" hidden="1" customHeight="1">
      <c r="A268" s="147" t="s">
        <v>162</v>
      </c>
      <c r="B268" s="149"/>
      <c r="C268" s="149"/>
      <c r="D268" s="149"/>
      <c r="E268" s="149"/>
      <c r="F268" s="149"/>
      <c r="G268" s="145">
        <f t="shared" si="30"/>
        <v>0</v>
      </c>
      <c r="H268" s="143">
        <f t="shared" si="31"/>
        <v>0</v>
      </c>
      <c r="I268" s="149"/>
      <c r="J268" s="149"/>
      <c r="K268" s="145">
        <f t="shared" si="32"/>
        <v>0</v>
      </c>
      <c r="L268" s="143">
        <f t="shared" si="33"/>
        <v>0</v>
      </c>
      <c r="M268" s="149"/>
    </row>
    <row r="269" spans="1:13" ht="11.25" hidden="1" customHeight="1">
      <c r="A269" s="146" t="s">
        <v>225</v>
      </c>
      <c r="B269" s="149"/>
      <c r="C269" s="149">
        <f>SUM(C270:C273)</f>
        <v>0</v>
      </c>
      <c r="D269" s="149">
        <f>SUM(D270:D273)</f>
        <v>0</v>
      </c>
      <c r="E269" s="149">
        <f>SUM(E270:E273)</f>
        <v>0</v>
      </c>
      <c r="F269" s="149">
        <f>SUM(F270:F273)</f>
        <v>0</v>
      </c>
      <c r="G269" s="145">
        <f t="shared" si="30"/>
        <v>0</v>
      </c>
      <c r="H269" s="143">
        <f t="shared" si="31"/>
        <v>0</v>
      </c>
      <c r="I269" s="149">
        <f>SUM(I270:I273)</f>
        <v>0</v>
      </c>
      <c r="J269" s="149">
        <f>SUM(J270:J273)</f>
        <v>0</v>
      </c>
      <c r="K269" s="145">
        <f t="shared" si="32"/>
        <v>0</v>
      </c>
      <c r="L269" s="143">
        <f t="shared" si="33"/>
        <v>0</v>
      </c>
      <c r="M269" s="149">
        <f>SUM(M270:M273)</f>
        <v>0</v>
      </c>
    </row>
    <row r="270" spans="1:13" ht="11.25" hidden="1" customHeight="1">
      <c r="A270" s="147" t="s">
        <v>226</v>
      </c>
      <c r="B270" s="149"/>
      <c r="C270" s="149"/>
      <c r="D270" s="149"/>
      <c r="E270" s="149"/>
      <c r="F270" s="149"/>
      <c r="G270" s="145">
        <f t="shared" si="30"/>
        <v>0</v>
      </c>
      <c r="H270" s="143">
        <f t="shared" si="31"/>
        <v>0</v>
      </c>
      <c r="I270" s="149"/>
      <c r="J270" s="149"/>
      <c r="K270" s="145">
        <f t="shared" si="32"/>
        <v>0</v>
      </c>
      <c r="L270" s="143">
        <f t="shared" si="33"/>
        <v>0</v>
      </c>
      <c r="M270" s="149"/>
    </row>
    <row r="271" spans="1:13" ht="11.25" hidden="1" customHeight="1">
      <c r="A271" s="147" t="s">
        <v>227</v>
      </c>
      <c r="B271" s="149"/>
      <c r="C271" s="149"/>
      <c r="D271" s="149"/>
      <c r="E271" s="149"/>
      <c r="F271" s="149"/>
      <c r="G271" s="145">
        <f t="shared" si="30"/>
        <v>0</v>
      </c>
      <c r="H271" s="143">
        <f t="shared" si="31"/>
        <v>0</v>
      </c>
      <c r="I271" s="149"/>
      <c r="J271" s="149"/>
      <c r="K271" s="145">
        <f t="shared" si="32"/>
        <v>0</v>
      </c>
      <c r="L271" s="143">
        <f t="shared" si="33"/>
        <v>0</v>
      </c>
      <c r="M271" s="149"/>
    </row>
    <row r="272" spans="1:13" ht="11.25" hidden="1" customHeight="1">
      <c r="A272" s="147" t="s">
        <v>228</v>
      </c>
      <c r="B272" s="149"/>
      <c r="C272" s="149"/>
      <c r="D272" s="149"/>
      <c r="E272" s="149"/>
      <c r="F272" s="149"/>
      <c r="G272" s="145">
        <f t="shared" si="30"/>
        <v>0</v>
      </c>
      <c r="H272" s="143">
        <f t="shared" si="31"/>
        <v>0</v>
      </c>
      <c r="I272" s="149"/>
      <c r="J272" s="149"/>
      <c r="K272" s="145">
        <f t="shared" si="32"/>
        <v>0</v>
      </c>
      <c r="L272" s="143">
        <f t="shared" si="33"/>
        <v>0</v>
      </c>
      <c r="M272" s="149"/>
    </row>
    <row r="273" spans="1:13" ht="11.25" hidden="1" customHeight="1">
      <c r="A273" s="147" t="s">
        <v>162</v>
      </c>
      <c r="B273" s="149"/>
      <c r="C273" s="149"/>
      <c r="D273" s="149"/>
      <c r="E273" s="149"/>
      <c r="F273" s="149"/>
      <c r="G273" s="145">
        <f t="shared" si="30"/>
        <v>0</v>
      </c>
      <c r="H273" s="143">
        <f t="shared" si="31"/>
        <v>0</v>
      </c>
      <c r="I273" s="149"/>
      <c r="J273" s="149"/>
      <c r="K273" s="145">
        <f t="shared" si="32"/>
        <v>0</v>
      </c>
      <c r="L273" s="143">
        <f t="shared" si="33"/>
        <v>0</v>
      </c>
      <c r="M273" s="149"/>
    </row>
    <row r="274" spans="1:13" ht="11.25" hidden="1" customHeight="1">
      <c r="A274" s="146" t="s">
        <v>229</v>
      </c>
      <c r="B274" s="149"/>
      <c r="C274" s="149">
        <f>SUM(C275:C278)</f>
        <v>0</v>
      </c>
      <c r="D274" s="149">
        <f>SUM(D275:D278)</f>
        <v>0</v>
      </c>
      <c r="E274" s="149">
        <f>SUM(E275:E278)</f>
        <v>0</v>
      </c>
      <c r="F274" s="149">
        <f>SUM(F275:F278)</f>
        <v>0</v>
      </c>
      <c r="G274" s="145">
        <f t="shared" si="30"/>
        <v>0</v>
      </c>
      <c r="H274" s="143">
        <f t="shared" si="31"/>
        <v>0</v>
      </c>
      <c r="I274" s="149">
        <f>SUM(I275:I278)</f>
        <v>0</v>
      </c>
      <c r="J274" s="149">
        <f>SUM(J275:J278)</f>
        <v>0</v>
      </c>
      <c r="K274" s="145">
        <f t="shared" si="32"/>
        <v>0</v>
      </c>
      <c r="L274" s="143">
        <f t="shared" si="33"/>
        <v>0</v>
      </c>
      <c r="M274" s="149">
        <f>SUM(M275:M278)</f>
        <v>0</v>
      </c>
    </row>
    <row r="275" spans="1:13" ht="11.25" hidden="1" customHeight="1">
      <c r="A275" s="147" t="s">
        <v>230</v>
      </c>
      <c r="B275" s="149"/>
      <c r="C275" s="149"/>
      <c r="D275" s="149"/>
      <c r="E275" s="149"/>
      <c r="F275" s="149"/>
      <c r="G275" s="145">
        <f t="shared" si="30"/>
        <v>0</v>
      </c>
      <c r="H275" s="143">
        <f t="shared" si="31"/>
        <v>0</v>
      </c>
      <c r="I275" s="149"/>
      <c r="J275" s="149"/>
      <c r="K275" s="145">
        <f t="shared" si="32"/>
        <v>0</v>
      </c>
      <c r="L275" s="143">
        <f t="shared" si="33"/>
        <v>0</v>
      </c>
      <c r="M275" s="149"/>
    </row>
    <row r="276" spans="1:13" ht="11.25" hidden="1" customHeight="1">
      <c r="A276" s="147" t="s">
        <v>231</v>
      </c>
      <c r="B276" s="149"/>
      <c r="C276" s="149"/>
      <c r="D276" s="149"/>
      <c r="E276" s="149"/>
      <c r="F276" s="149"/>
      <c r="G276" s="145">
        <f t="shared" si="30"/>
        <v>0</v>
      </c>
      <c r="H276" s="143">
        <f t="shared" si="31"/>
        <v>0</v>
      </c>
      <c r="I276" s="149"/>
      <c r="J276" s="149"/>
      <c r="K276" s="145">
        <f t="shared" si="32"/>
        <v>0</v>
      </c>
      <c r="L276" s="143">
        <f t="shared" si="33"/>
        <v>0</v>
      </c>
      <c r="M276" s="149"/>
    </row>
    <row r="277" spans="1:13" ht="11.25" hidden="1" customHeight="1">
      <c r="A277" s="147" t="s">
        <v>232</v>
      </c>
      <c r="B277" s="149"/>
      <c r="C277" s="149"/>
      <c r="D277" s="149"/>
      <c r="E277" s="149"/>
      <c r="F277" s="149"/>
      <c r="G277" s="145">
        <f t="shared" si="30"/>
        <v>0</v>
      </c>
      <c r="H277" s="143">
        <f t="shared" si="31"/>
        <v>0</v>
      </c>
      <c r="I277" s="149"/>
      <c r="J277" s="149"/>
      <c r="K277" s="145">
        <f t="shared" si="32"/>
        <v>0</v>
      </c>
      <c r="L277" s="143">
        <f t="shared" si="33"/>
        <v>0</v>
      </c>
      <c r="M277" s="149"/>
    </row>
    <row r="278" spans="1:13" ht="11.25" hidden="1" customHeight="1">
      <c r="A278" s="147" t="s">
        <v>162</v>
      </c>
      <c r="B278" s="149"/>
      <c r="C278" s="149"/>
      <c r="D278" s="149"/>
      <c r="E278" s="149"/>
      <c r="F278" s="149"/>
      <c r="G278" s="145">
        <f t="shared" si="30"/>
        <v>0</v>
      </c>
      <c r="H278" s="143">
        <f t="shared" si="31"/>
        <v>0</v>
      </c>
      <c r="I278" s="149"/>
      <c r="J278" s="149"/>
      <c r="K278" s="145">
        <f t="shared" si="32"/>
        <v>0</v>
      </c>
      <c r="L278" s="143">
        <f t="shared" si="33"/>
        <v>0</v>
      </c>
      <c r="M278" s="149"/>
    </row>
    <row r="279" spans="1:13" ht="11.25" hidden="1" customHeight="1">
      <c r="A279" s="146" t="s">
        <v>233</v>
      </c>
      <c r="B279" s="149"/>
      <c r="C279" s="149">
        <f>SUM(C280:C282)</f>
        <v>0</v>
      </c>
      <c r="D279" s="149">
        <f>SUM(D280:D282)</f>
        <v>0</v>
      </c>
      <c r="E279" s="149">
        <f>SUM(E280:E282)</f>
        <v>0</v>
      </c>
      <c r="F279" s="149">
        <f>SUM(F280:F282)</f>
        <v>0</v>
      </c>
      <c r="G279" s="145">
        <f t="shared" si="30"/>
        <v>0</v>
      </c>
      <c r="H279" s="143">
        <f t="shared" si="31"/>
        <v>0</v>
      </c>
      <c r="I279" s="149">
        <f>SUM(I280:I282)</f>
        <v>0</v>
      </c>
      <c r="J279" s="149">
        <f>SUM(J280:J282)</f>
        <v>0</v>
      </c>
      <c r="K279" s="145">
        <f t="shared" si="32"/>
        <v>0</v>
      </c>
      <c r="L279" s="143">
        <f t="shared" si="33"/>
        <v>0</v>
      </c>
      <c r="M279" s="149">
        <f>SUM(M280:M282)</f>
        <v>0</v>
      </c>
    </row>
    <row r="280" spans="1:13" ht="11.25" hidden="1" customHeight="1">
      <c r="A280" s="147" t="s">
        <v>234</v>
      </c>
      <c r="B280" s="149"/>
      <c r="C280" s="149"/>
      <c r="D280" s="149"/>
      <c r="E280" s="149"/>
      <c r="F280" s="149"/>
      <c r="G280" s="145">
        <f t="shared" si="30"/>
        <v>0</v>
      </c>
      <c r="H280" s="143">
        <f t="shared" si="31"/>
        <v>0</v>
      </c>
      <c r="I280" s="149"/>
      <c r="J280" s="149"/>
      <c r="K280" s="145">
        <f t="shared" si="32"/>
        <v>0</v>
      </c>
      <c r="L280" s="143">
        <f t="shared" si="33"/>
        <v>0</v>
      </c>
      <c r="M280" s="149"/>
    </row>
    <row r="281" spans="1:13" ht="11.25" hidden="1" customHeight="1">
      <c r="A281" s="147" t="s">
        <v>235</v>
      </c>
      <c r="B281" s="149"/>
      <c r="C281" s="149"/>
      <c r="D281" s="149"/>
      <c r="E281" s="149"/>
      <c r="F281" s="149"/>
      <c r="G281" s="145">
        <f t="shared" si="30"/>
        <v>0</v>
      </c>
      <c r="H281" s="143">
        <f t="shared" si="31"/>
        <v>0</v>
      </c>
      <c r="I281" s="149"/>
      <c r="J281" s="149"/>
      <c r="K281" s="145">
        <f t="shared" si="32"/>
        <v>0</v>
      </c>
      <c r="L281" s="143">
        <f t="shared" si="33"/>
        <v>0</v>
      </c>
      <c r="M281" s="149"/>
    </row>
    <row r="282" spans="1:13" ht="11.25" hidden="1" customHeight="1">
      <c r="A282" s="147" t="s">
        <v>162</v>
      </c>
      <c r="B282" s="149"/>
      <c r="C282" s="149"/>
      <c r="D282" s="149"/>
      <c r="E282" s="149"/>
      <c r="F282" s="149"/>
      <c r="G282" s="145">
        <f t="shared" si="30"/>
        <v>0</v>
      </c>
      <c r="H282" s="143">
        <f t="shared" si="31"/>
        <v>0</v>
      </c>
      <c r="I282" s="149"/>
      <c r="J282" s="149"/>
      <c r="K282" s="145">
        <f t="shared" si="32"/>
        <v>0</v>
      </c>
      <c r="L282" s="143">
        <f t="shared" si="33"/>
        <v>0</v>
      </c>
      <c r="M282" s="149"/>
    </row>
    <row r="283" spans="1:13" ht="11.25" hidden="1" customHeight="1">
      <c r="A283" s="146" t="s">
        <v>236</v>
      </c>
      <c r="B283" s="149"/>
      <c r="C283" s="149">
        <f>SUM(C284:C286)</f>
        <v>0</v>
      </c>
      <c r="D283" s="149">
        <f>SUM(D284:D286)</f>
        <v>0</v>
      </c>
      <c r="E283" s="149">
        <f>SUM(E284:E286)</f>
        <v>0</v>
      </c>
      <c r="F283" s="149">
        <f>SUM(F284:F286)</f>
        <v>0</v>
      </c>
      <c r="G283" s="145">
        <f t="shared" si="30"/>
        <v>0</v>
      </c>
      <c r="H283" s="143">
        <f t="shared" si="31"/>
        <v>0</v>
      </c>
      <c r="I283" s="149">
        <f>SUM(I284:I286)</f>
        <v>0</v>
      </c>
      <c r="J283" s="149">
        <f>SUM(J284:J286)</f>
        <v>0</v>
      </c>
      <c r="K283" s="145">
        <f t="shared" si="32"/>
        <v>0</v>
      </c>
      <c r="L283" s="143">
        <f t="shared" si="33"/>
        <v>0</v>
      </c>
      <c r="M283" s="149">
        <f>SUM(M284:M286)</f>
        <v>0</v>
      </c>
    </row>
    <row r="284" spans="1:13" ht="11.25" hidden="1" customHeight="1">
      <c r="A284" s="147" t="s">
        <v>237</v>
      </c>
      <c r="B284" s="149"/>
      <c r="C284" s="149"/>
      <c r="D284" s="149"/>
      <c r="E284" s="149"/>
      <c r="F284" s="149"/>
      <c r="G284" s="145">
        <f t="shared" si="30"/>
        <v>0</v>
      </c>
      <c r="H284" s="143">
        <f t="shared" si="31"/>
        <v>0</v>
      </c>
      <c r="I284" s="149"/>
      <c r="J284" s="149"/>
      <c r="K284" s="145">
        <f t="shared" si="32"/>
        <v>0</v>
      </c>
      <c r="L284" s="143">
        <f t="shared" si="33"/>
        <v>0</v>
      </c>
      <c r="M284" s="149"/>
    </row>
    <row r="285" spans="1:13" ht="11.25" hidden="1" customHeight="1">
      <c r="A285" s="147" t="s">
        <v>238</v>
      </c>
      <c r="B285" s="149"/>
      <c r="C285" s="149"/>
      <c r="D285" s="149"/>
      <c r="E285" s="149"/>
      <c r="F285" s="149"/>
      <c r="G285" s="145">
        <f t="shared" ref="G285:G316" si="34">F285/F$181</f>
        <v>0</v>
      </c>
      <c r="H285" s="143">
        <f t="shared" ref="H285:H316" si="35">D285-F285</f>
        <v>0</v>
      </c>
      <c r="I285" s="149"/>
      <c r="J285" s="149"/>
      <c r="K285" s="145">
        <f t="shared" ref="K285:K316" si="36">J285/J$181</f>
        <v>0</v>
      </c>
      <c r="L285" s="143">
        <f t="shared" ref="L285:L316" si="37">D285-J285</f>
        <v>0</v>
      </c>
      <c r="M285" s="149"/>
    </row>
    <row r="286" spans="1:13" ht="11.25" hidden="1" customHeight="1">
      <c r="A286" s="147" t="s">
        <v>162</v>
      </c>
      <c r="B286" s="149"/>
      <c r="C286" s="149"/>
      <c r="D286" s="149"/>
      <c r="E286" s="149"/>
      <c r="F286" s="149"/>
      <c r="G286" s="145">
        <f t="shared" si="34"/>
        <v>0</v>
      </c>
      <c r="H286" s="143">
        <f t="shared" si="35"/>
        <v>0</v>
      </c>
      <c r="I286" s="149"/>
      <c r="J286" s="149"/>
      <c r="K286" s="145">
        <f t="shared" si="36"/>
        <v>0</v>
      </c>
      <c r="L286" s="143">
        <f t="shared" si="37"/>
        <v>0</v>
      </c>
      <c r="M286" s="149"/>
    </row>
    <row r="287" spans="1:13" ht="11.25" hidden="1" customHeight="1">
      <c r="A287" s="146" t="s">
        <v>239</v>
      </c>
      <c r="B287" s="149"/>
      <c r="C287" s="149">
        <f>SUM(C288:C293)</f>
        <v>0</v>
      </c>
      <c r="D287" s="149">
        <f>SUM(D288:D293)</f>
        <v>0</v>
      </c>
      <c r="E287" s="149">
        <f>SUM(E288:E293)</f>
        <v>0</v>
      </c>
      <c r="F287" s="149">
        <f>SUM(F288:F293)</f>
        <v>0</v>
      </c>
      <c r="G287" s="145">
        <f t="shared" si="34"/>
        <v>0</v>
      </c>
      <c r="H287" s="143">
        <f t="shared" si="35"/>
        <v>0</v>
      </c>
      <c r="I287" s="149">
        <f>SUM(I288:I293)</f>
        <v>0</v>
      </c>
      <c r="J287" s="149">
        <f>SUM(J288:J293)</f>
        <v>0</v>
      </c>
      <c r="K287" s="145">
        <f t="shared" si="36"/>
        <v>0</v>
      </c>
      <c r="L287" s="143">
        <f t="shared" si="37"/>
        <v>0</v>
      </c>
      <c r="M287" s="149">
        <f>SUM(M288:M293)</f>
        <v>0</v>
      </c>
    </row>
    <row r="288" spans="1:13" ht="11.25" hidden="1" customHeight="1">
      <c r="A288" s="147" t="s">
        <v>240</v>
      </c>
      <c r="B288" s="149"/>
      <c r="C288" s="149"/>
      <c r="D288" s="149"/>
      <c r="E288" s="149"/>
      <c r="F288" s="149"/>
      <c r="G288" s="145">
        <f t="shared" si="34"/>
        <v>0</v>
      </c>
      <c r="H288" s="143">
        <f t="shared" si="35"/>
        <v>0</v>
      </c>
      <c r="I288" s="149"/>
      <c r="J288" s="149"/>
      <c r="K288" s="145">
        <f t="shared" si="36"/>
        <v>0</v>
      </c>
      <c r="L288" s="143">
        <f t="shared" si="37"/>
        <v>0</v>
      </c>
      <c r="M288" s="149"/>
    </row>
    <row r="289" spans="1:13" ht="11.25" hidden="1" customHeight="1">
      <c r="A289" s="147" t="s">
        <v>241</v>
      </c>
      <c r="B289" s="149"/>
      <c r="C289" s="149"/>
      <c r="D289" s="149"/>
      <c r="E289" s="149"/>
      <c r="F289" s="149"/>
      <c r="G289" s="145">
        <f t="shared" si="34"/>
        <v>0</v>
      </c>
      <c r="H289" s="143">
        <f t="shared" si="35"/>
        <v>0</v>
      </c>
      <c r="I289" s="149"/>
      <c r="J289" s="149"/>
      <c r="K289" s="145">
        <f t="shared" si="36"/>
        <v>0</v>
      </c>
      <c r="L289" s="143">
        <f t="shared" si="37"/>
        <v>0</v>
      </c>
      <c r="M289" s="149"/>
    </row>
    <row r="290" spans="1:13" ht="11.25" hidden="1" customHeight="1">
      <c r="A290" s="147" t="s">
        <v>242</v>
      </c>
      <c r="B290" s="149"/>
      <c r="C290" s="149"/>
      <c r="D290" s="149"/>
      <c r="E290" s="149"/>
      <c r="F290" s="149"/>
      <c r="G290" s="145">
        <f t="shared" si="34"/>
        <v>0</v>
      </c>
      <c r="H290" s="143">
        <f t="shared" si="35"/>
        <v>0</v>
      </c>
      <c r="I290" s="149"/>
      <c r="J290" s="149"/>
      <c r="K290" s="145">
        <f t="shared" si="36"/>
        <v>0</v>
      </c>
      <c r="L290" s="143">
        <f t="shared" si="37"/>
        <v>0</v>
      </c>
      <c r="M290" s="149"/>
    </row>
    <row r="291" spans="1:13" ht="11.25" hidden="1" customHeight="1">
      <c r="A291" s="147" t="s">
        <v>243</v>
      </c>
      <c r="B291" s="149"/>
      <c r="C291" s="149"/>
      <c r="D291" s="149"/>
      <c r="E291" s="149"/>
      <c r="F291" s="149"/>
      <c r="G291" s="145">
        <f t="shared" si="34"/>
        <v>0</v>
      </c>
      <c r="H291" s="143">
        <f t="shared" si="35"/>
        <v>0</v>
      </c>
      <c r="I291" s="149"/>
      <c r="J291" s="149"/>
      <c r="K291" s="145">
        <f t="shared" si="36"/>
        <v>0</v>
      </c>
      <c r="L291" s="143">
        <f t="shared" si="37"/>
        <v>0</v>
      </c>
      <c r="M291" s="149"/>
    </row>
    <row r="292" spans="1:13" ht="11.25" hidden="1" customHeight="1">
      <c r="A292" s="147" t="s">
        <v>244</v>
      </c>
      <c r="B292" s="149"/>
      <c r="C292" s="149"/>
      <c r="D292" s="149"/>
      <c r="E292" s="149"/>
      <c r="F292" s="149"/>
      <c r="G292" s="145">
        <f t="shared" si="34"/>
        <v>0</v>
      </c>
      <c r="H292" s="143">
        <f t="shared" si="35"/>
        <v>0</v>
      </c>
      <c r="I292" s="149"/>
      <c r="J292" s="149"/>
      <c r="K292" s="145">
        <f t="shared" si="36"/>
        <v>0</v>
      </c>
      <c r="L292" s="143">
        <f t="shared" si="37"/>
        <v>0</v>
      </c>
      <c r="M292" s="149"/>
    </row>
    <row r="293" spans="1:13" ht="11.25" hidden="1" customHeight="1">
      <c r="A293" s="147" t="s">
        <v>162</v>
      </c>
      <c r="B293" s="149"/>
      <c r="C293" s="149"/>
      <c r="D293" s="149"/>
      <c r="E293" s="149"/>
      <c r="F293" s="149"/>
      <c r="G293" s="145">
        <f t="shared" si="34"/>
        <v>0</v>
      </c>
      <c r="H293" s="143">
        <f t="shared" si="35"/>
        <v>0</v>
      </c>
      <c r="I293" s="149"/>
      <c r="J293" s="149"/>
      <c r="K293" s="145">
        <f t="shared" si="36"/>
        <v>0</v>
      </c>
      <c r="L293" s="143">
        <f t="shared" si="37"/>
        <v>0</v>
      </c>
      <c r="M293" s="149"/>
    </row>
    <row r="294" spans="1:13" ht="11.25" hidden="1" customHeight="1">
      <c r="A294" s="146" t="s">
        <v>245</v>
      </c>
      <c r="B294" s="149"/>
      <c r="C294" s="149">
        <f>SUM(C295:C298)</f>
        <v>0</v>
      </c>
      <c r="D294" s="149">
        <f>SUM(D295:D298)</f>
        <v>0</v>
      </c>
      <c r="E294" s="149">
        <f>SUM(E295:E298)</f>
        <v>0</v>
      </c>
      <c r="F294" s="149">
        <f>SUM(F295:F298)</f>
        <v>0</v>
      </c>
      <c r="G294" s="145">
        <f t="shared" si="34"/>
        <v>0</v>
      </c>
      <c r="H294" s="143">
        <f t="shared" si="35"/>
        <v>0</v>
      </c>
      <c r="I294" s="149">
        <f>SUM(I295:I298)</f>
        <v>0</v>
      </c>
      <c r="J294" s="149">
        <f>SUM(J295:J298)</f>
        <v>0</v>
      </c>
      <c r="K294" s="145">
        <f t="shared" si="36"/>
        <v>0</v>
      </c>
      <c r="L294" s="143">
        <f t="shared" si="37"/>
        <v>0</v>
      </c>
      <c r="M294" s="149">
        <f>SUM(M295:M298)</f>
        <v>0</v>
      </c>
    </row>
    <row r="295" spans="1:13" ht="11.25" hidden="1" customHeight="1">
      <c r="A295" s="147" t="s">
        <v>246</v>
      </c>
      <c r="B295" s="149"/>
      <c r="C295" s="149"/>
      <c r="D295" s="149"/>
      <c r="E295" s="149"/>
      <c r="F295" s="149"/>
      <c r="G295" s="145">
        <f t="shared" si="34"/>
        <v>0</v>
      </c>
      <c r="H295" s="143">
        <f t="shared" si="35"/>
        <v>0</v>
      </c>
      <c r="I295" s="149"/>
      <c r="J295" s="149"/>
      <c r="K295" s="145">
        <f t="shared" si="36"/>
        <v>0</v>
      </c>
      <c r="L295" s="143">
        <f t="shared" si="37"/>
        <v>0</v>
      </c>
      <c r="M295" s="149"/>
    </row>
    <row r="296" spans="1:13" ht="11.25" hidden="1" customHeight="1">
      <c r="A296" s="147" t="s">
        <v>247</v>
      </c>
      <c r="B296" s="149"/>
      <c r="C296" s="149"/>
      <c r="D296" s="149"/>
      <c r="E296" s="149"/>
      <c r="F296" s="149"/>
      <c r="G296" s="145">
        <f t="shared" si="34"/>
        <v>0</v>
      </c>
      <c r="H296" s="143">
        <f t="shared" si="35"/>
        <v>0</v>
      </c>
      <c r="I296" s="149"/>
      <c r="J296" s="149"/>
      <c r="K296" s="145">
        <f t="shared" si="36"/>
        <v>0</v>
      </c>
      <c r="L296" s="143">
        <f t="shared" si="37"/>
        <v>0</v>
      </c>
      <c r="M296" s="149"/>
    </row>
    <row r="297" spans="1:13" ht="11.25" hidden="1" customHeight="1">
      <c r="A297" s="147" t="s">
        <v>248</v>
      </c>
      <c r="B297" s="149"/>
      <c r="C297" s="149"/>
      <c r="D297" s="149"/>
      <c r="E297" s="149"/>
      <c r="F297" s="149"/>
      <c r="G297" s="145">
        <f t="shared" si="34"/>
        <v>0</v>
      </c>
      <c r="H297" s="143">
        <f t="shared" si="35"/>
        <v>0</v>
      </c>
      <c r="I297" s="149"/>
      <c r="J297" s="149"/>
      <c r="K297" s="145">
        <f t="shared" si="36"/>
        <v>0</v>
      </c>
      <c r="L297" s="143">
        <f t="shared" si="37"/>
        <v>0</v>
      </c>
      <c r="M297" s="149"/>
    </row>
    <row r="298" spans="1:13" ht="11.25" hidden="1" customHeight="1">
      <c r="A298" s="147" t="s">
        <v>162</v>
      </c>
      <c r="B298" s="149"/>
      <c r="C298" s="149"/>
      <c r="D298" s="149"/>
      <c r="E298" s="149"/>
      <c r="F298" s="149"/>
      <c r="G298" s="145">
        <f t="shared" si="34"/>
        <v>0</v>
      </c>
      <c r="H298" s="143">
        <f t="shared" si="35"/>
        <v>0</v>
      </c>
      <c r="I298" s="149"/>
      <c r="J298" s="149"/>
      <c r="K298" s="145">
        <f t="shared" si="36"/>
        <v>0</v>
      </c>
      <c r="L298" s="143">
        <f t="shared" si="37"/>
        <v>0</v>
      </c>
      <c r="M298" s="149"/>
    </row>
    <row r="299" spans="1:13" ht="11.25" hidden="1" customHeight="1">
      <c r="A299" s="146" t="s">
        <v>249</v>
      </c>
      <c r="B299" s="149"/>
      <c r="C299" s="149">
        <f>SUM(C300:C305)</f>
        <v>0</v>
      </c>
      <c r="D299" s="149">
        <f>SUM(D300:D305)</f>
        <v>0</v>
      </c>
      <c r="E299" s="149">
        <f>SUM(E300:E305)</f>
        <v>0</v>
      </c>
      <c r="F299" s="149">
        <f>SUM(F300:F305)</f>
        <v>0</v>
      </c>
      <c r="G299" s="145">
        <f t="shared" si="34"/>
        <v>0</v>
      </c>
      <c r="H299" s="143">
        <f t="shared" si="35"/>
        <v>0</v>
      </c>
      <c r="I299" s="149">
        <f>SUM(I300:I305)</f>
        <v>0</v>
      </c>
      <c r="J299" s="149">
        <f>SUM(J300:J305)</f>
        <v>0</v>
      </c>
      <c r="K299" s="145">
        <f t="shared" si="36"/>
        <v>0</v>
      </c>
      <c r="L299" s="143">
        <f t="shared" si="37"/>
        <v>0</v>
      </c>
      <c r="M299" s="149">
        <f>SUM(M300:M305)</f>
        <v>0</v>
      </c>
    </row>
    <row r="300" spans="1:13" ht="11.25" hidden="1" customHeight="1">
      <c r="A300" s="147" t="s">
        <v>250</v>
      </c>
      <c r="B300" s="149"/>
      <c r="C300" s="149"/>
      <c r="D300" s="149"/>
      <c r="E300" s="149"/>
      <c r="F300" s="149"/>
      <c r="G300" s="145">
        <f t="shared" si="34"/>
        <v>0</v>
      </c>
      <c r="H300" s="143">
        <f t="shared" si="35"/>
        <v>0</v>
      </c>
      <c r="I300" s="149"/>
      <c r="J300" s="149"/>
      <c r="K300" s="145">
        <f t="shared" si="36"/>
        <v>0</v>
      </c>
      <c r="L300" s="143">
        <f t="shared" si="37"/>
        <v>0</v>
      </c>
      <c r="M300" s="149"/>
    </row>
    <row r="301" spans="1:13" ht="11.25" hidden="1" customHeight="1">
      <c r="A301" s="147" t="s">
        <v>251</v>
      </c>
      <c r="B301" s="149"/>
      <c r="C301" s="149"/>
      <c r="D301" s="149"/>
      <c r="E301" s="149"/>
      <c r="F301" s="149"/>
      <c r="G301" s="145">
        <f t="shared" si="34"/>
        <v>0</v>
      </c>
      <c r="H301" s="143">
        <f t="shared" si="35"/>
        <v>0</v>
      </c>
      <c r="I301" s="149"/>
      <c r="J301" s="149"/>
      <c r="K301" s="145">
        <f t="shared" si="36"/>
        <v>0</v>
      </c>
      <c r="L301" s="143">
        <f t="shared" si="37"/>
        <v>0</v>
      </c>
      <c r="M301" s="149"/>
    </row>
    <row r="302" spans="1:13" ht="11.25" hidden="1" customHeight="1">
      <c r="A302" s="147" t="s">
        <v>252</v>
      </c>
      <c r="B302" s="149"/>
      <c r="C302" s="149"/>
      <c r="D302" s="149"/>
      <c r="E302" s="149"/>
      <c r="F302" s="149"/>
      <c r="G302" s="145">
        <f t="shared" si="34"/>
        <v>0</v>
      </c>
      <c r="H302" s="143">
        <f t="shared" si="35"/>
        <v>0</v>
      </c>
      <c r="I302" s="149"/>
      <c r="J302" s="149"/>
      <c r="K302" s="145">
        <f t="shared" si="36"/>
        <v>0</v>
      </c>
      <c r="L302" s="143">
        <f t="shared" si="37"/>
        <v>0</v>
      </c>
      <c r="M302" s="149"/>
    </row>
    <row r="303" spans="1:13" ht="11.25" hidden="1" customHeight="1">
      <c r="A303" s="147" t="s">
        <v>253</v>
      </c>
      <c r="B303" s="149"/>
      <c r="C303" s="149"/>
      <c r="D303" s="149"/>
      <c r="E303" s="149"/>
      <c r="F303" s="149"/>
      <c r="G303" s="145">
        <f t="shared" si="34"/>
        <v>0</v>
      </c>
      <c r="H303" s="143">
        <f t="shared" si="35"/>
        <v>0</v>
      </c>
      <c r="I303" s="149"/>
      <c r="J303" s="149"/>
      <c r="K303" s="145">
        <f t="shared" si="36"/>
        <v>0</v>
      </c>
      <c r="L303" s="143">
        <f t="shared" si="37"/>
        <v>0</v>
      </c>
      <c r="M303" s="149"/>
    </row>
    <row r="304" spans="1:13" ht="11.25" hidden="1" customHeight="1">
      <c r="A304" s="147" t="s">
        <v>254</v>
      </c>
      <c r="B304" s="149"/>
      <c r="C304" s="149"/>
      <c r="D304" s="149"/>
      <c r="E304" s="149"/>
      <c r="F304" s="149"/>
      <c r="G304" s="145">
        <f t="shared" si="34"/>
        <v>0</v>
      </c>
      <c r="H304" s="143">
        <f t="shared" si="35"/>
        <v>0</v>
      </c>
      <c r="I304" s="149"/>
      <c r="J304" s="149"/>
      <c r="K304" s="145">
        <f t="shared" si="36"/>
        <v>0</v>
      </c>
      <c r="L304" s="143">
        <f t="shared" si="37"/>
        <v>0</v>
      </c>
      <c r="M304" s="149"/>
    </row>
    <row r="305" spans="1:13" ht="11.25" hidden="1" customHeight="1">
      <c r="A305" s="147" t="s">
        <v>162</v>
      </c>
      <c r="B305" s="149"/>
      <c r="C305" s="149"/>
      <c r="D305" s="149"/>
      <c r="E305" s="149"/>
      <c r="F305" s="149"/>
      <c r="G305" s="145">
        <f t="shared" si="34"/>
        <v>0</v>
      </c>
      <c r="H305" s="143">
        <f t="shared" si="35"/>
        <v>0</v>
      </c>
      <c r="I305" s="149"/>
      <c r="J305" s="149"/>
      <c r="K305" s="145">
        <f t="shared" si="36"/>
        <v>0</v>
      </c>
      <c r="L305" s="143">
        <f t="shared" si="37"/>
        <v>0</v>
      </c>
      <c r="M305" s="149"/>
    </row>
    <row r="306" spans="1:13" ht="11.25" hidden="1" customHeight="1">
      <c r="A306" s="146" t="s">
        <v>255</v>
      </c>
      <c r="B306" s="149"/>
      <c r="C306" s="149">
        <f>SUM(C307:C308)</f>
        <v>0</v>
      </c>
      <c r="D306" s="149">
        <f>SUM(D307:D308)</f>
        <v>0</v>
      </c>
      <c r="E306" s="149">
        <f>SUM(E307:E308)</f>
        <v>0</v>
      </c>
      <c r="F306" s="149">
        <f>SUM(F307:F308)</f>
        <v>0</v>
      </c>
      <c r="G306" s="145">
        <f t="shared" si="34"/>
        <v>0</v>
      </c>
      <c r="H306" s="143">
        <f t="shared" si="35"/>
        <v>0</v>
      </c>
      <c r="I306" s="149">
        <f>SUM(I307:I308)</f>
        <v>0</v>
      </c>
      <c r="J306" s="149">
        <f>SUM(J307:J308)</f>
        <v>0</v>
      </c>
      <c r="K306" s="145">
        <f t="shared" si="36"/>
        <v>0</v>
      </c>
      <c r="L306" s="143">
        <f t="shared" si="37"/>
        <v>0</v>
      </c>
      <c r="M306" s="149">
        <f>SUM(M307:M308)</f>
        <v>0</v>
      </c>
    </row>
    <row r="307" spans="1:13" ht="11.25" hidden="1" customHeight="1">
      <c r="A307" s="147" t="s">
        <v>256</v>
      </c>
      <c r="B307" s="149"/>
      <c r="C307" s="149"/>
      <c r="D307" s="149"/>
      <c r="E307" s="149"/>
      <c r="F307" s="149"/>
      <c r="G307" s="145">
        <f t="shared" si="34"/>
        <v>0</v>
      </c>
      <c r="H307" s="143">
        <f t="shared" si="35"/>
        <v>0</v>
      </c>
      <c r="I307" s="149"/>
      <c r="J307" s="149"/>
      <c r="K307" s="145">
        <f t="shared" si="36"/>
        <v>0</v>
      </c>
      <c r="L307" s="143">
        <f t="shared" si="37"/>
        <v>0</v>
      </c>
      <c r="M307" s="149"/>
    </row>
    <row r="308" spans="1:13" ht="11.25" hidden="1" customHeight="1">
      <c r="A308" s="147" t="s">
        <v>257</v>
      </c>
      <c r="B308" s="149"/>
      <c r="C308" s="149"/>
      <c r="D308" s="149"/>
      <c r="E308" s="149"/>
      <c r="F308" s="149"/>
      <c r="G308" s="145">
        <f t="shared" si="34"/>
        <v>0</v>
      </c>
      <c r="H308" s="143">
        <f t="shared" si="35"/>
        <v>0</v>
      </c>
      <c r="I308" s="149"/>
      <c r="J308" s="149"/>
      <c r="K308" s="145">
        <f t="shared" si="36"/>
        <v>0</v>
      </c>
      <c r="L308" s="143">
        <f t="shared" si="37"/>
        <v>0</v>
      </c>
      <c r="M308" s="149"/>
    </row>
    <row r="309" spans="1:13" ht="11.25" hidden="1" customHeight="1">
      <c r="A309" s="146" t="s">
        <v>258</v>
      </c>
      <c r="B309" s="149"/>
      <c r="C309" s="149">
        <f>SUM(C310:C315)</f>
        <v>0</v>
      </c>
      <c r="D309" s="149">
        <f>SUM(D310:D315)</f>
        <v>0</v>
      </c>
      <c r="E309" s="149">
        <f>SUM(E310:E315)</f>
        <v>0</v>
      </c>
      <c r="F309" s="149">
        <f>SUM(F310:F315)</f>
        <v>0</v>
      </c>
      <c r="G309" s="145">
        <f t="shared" si="34"/>
        <v>0</v>
      </c>
      <c r="H309" s="143">
        <f t="shared" si="35"/>
        <v>0</v>
      </c>
      <c r="I309" s="149">
        <f>SUM(I310:I315)</f>
        <v>0</v>
      </c>
      <c r="J309" s="149">
        <f>SUM(J310:J315)</f>
        <v>0</v>
      </c>
      <c r="K309" s="145">
        <f t="shared" si="36"/>
        <v>0</v>
      </c>
      <c r="L309" s="143">
        <f t="shared" si="37"/>
        <v>0</v>
      </c>
      <c r="M309" s="149">
        <f>SUM(M310:M315)</f>
        <v>0</v>
      </c>
    </row>
    <row r="310" spans="1:13" ht="11.25" hidden="1" customHeight="1">
      <c r="A310" s="147" t="s">
        <v>259</v>
      </c>
      <c r="B310" s="149"/>
      <c r="C310" s="149"/>
      <c r="D310" s="149"/>
      <c r="E310" s="149"/>
      <c r="F310" s="149"/>
      <c r="G310" s="145">
        <f t="shared" si="34"/>
        <v>0</v>
      </c>
      <c r="H310" s="143">
        <f t="shared" si="35"/>
        <v>0</v>
      </c>
      <c r="I310" s="149"/>
      <c r="J310" s="149"/>
      <c r="K310" s="145">
        <f t="shared" si="36"/>
        <v>0</v>
      </c>
      <c r="L310" s="143">
        <f t="shared" si="37"/>
        <v>0</v>
      </c>
      <c r="M310" s="149"/>
    </row>
    <row r="311" spans="1:13" ht="11.25" hidden="1" customHeight="1">
      <c r="A311" s="147" t="s">
        <v>260</v>
      </c>
      <c r="B311" s="149"/>
      <c r="C311" s="149"/>
      <c r="D311" s="149"/>
      <c r="E311" s="149"/>
      <c r="F311" s="149"/>
      <c r="G311" s="145">
        <f t="shared" si="34"/>
        <v>0</v>
      </c>
      <c r="H311" s="143">
        <f t="shared" si="35"/>
        <v>0</v>
      </c>
      <c r="I311" s="149"/>
      <c r="J311" s="149"/>
      <c r="K311" s="145">
        <f t="shared" si="36"/>
        <v>0</v>
      </c>
      <c r="L311" s="143">
        <f t="shared" si="37"/>
        <v>0</v>
      </c>
      <c r="M311" s="149"/>
    </row>
    <row r="312" spans="1:13" ht="11.25" hidden="1" customHeight="1">
      <c r="A312" s="147" t="s">
        <v>261</v>
      </c>
      <c r="B312" s="149"/>
      <c r="C312" s="149"/>
      <c r="D312" s="149"/>
      <c r="E312" s="149"/>
      <c r="F312" s="149"/>
      <c r="G312" s="145">
        <f t="shared" si="34"/>
        <v>0</v>
      </c>
      <c r="H312" s="143">
        <f t="shared" si="35"/>
        <v>0</v>
      </c>
      <c r="I312" s="149"/>
      <c r="J312" s="149"/>
      <c r="K312" s="145">
        <f t="shared" si="36"/>
        <v>0</v>
      </c>
      <c r="L312" s="143">
        <f t="shared" si="37"/>
        <v>0</v>
      </c>
      <c r="M312" s="149"/>
    </row>
    <row r="313" spans="1:13" ht="11.25" hidden="1" customHeight="1">
      <c r="A313" s="147" t="s">
        <v>262</v>
      </c>
      <c r="B313" s="149"/>
      <c r="C313" s="149"/>
      <c r="D313" s="149"/>
      <c r="E313" s="149"/>
      <c r="F313" s="149"/>
      <c r="G313" s="145">
        <f t="shared" si="34"/>
        <v>0</v>
      </c>
      <c r="H313" s="143">
        <f t="shared" si="35"/>
        <v>0</v>
      </c>
      <c r="I313" s="149"/>
      <c r="J313" s="149"/>
      <c r="K313" s="145">
        <f t="shared" si="36"/>
        <v>0</v>
      </c>
      <c r="L313" s="143">
        <f t="shared" si="37"/>
        <v>0</v>
      </c>
      <c r="M313" s="149"/>
    </row>
    <row r="314" spans="1:13" ht="11.25" hidden="1" customHeight="1">
      <c r="A314" s="147" t="s">
        <v>263</v>
      </c>
      <c r="B314" s="149"/>
      <c r="C314" s="149"/>
      <c r="D314" s="149"/>
      <c r="E314" s="149"/>
      <c r="F314" s="149"/>
      <c r="G314" s="145">
        <f t="shared" si="34"/>
        <v>0</v>
      </c>
      <c r="H314" s="143">
        <f t="shared" si="35"/>
        <v>0</v>
      </c>
      <c r="I314" s="149"/>
      <c r="J314" s="149"/>
      <c r="K314" s="145">
        <f t="shared" si="36"/>
        <v>0</v>
      </c>
      <c r="L314" s="143">
        <f t="shared" si="37"/>
        <v>0</v>
      </c>
      <c r="M314" s="149"/>
    </row>
    <row r="315" spans="1:13" ht="11.25" hidden="1" customHeight="1">
      <c r="A315" s="147" t="s">
        <v>162</v>
      </c>
      <c r="B315" s="149"/>
      <c r="C315" s="149"/>
      <c r="D315" s="149"/>
      <c r="E315" s="149"/>
      <c r="F315" s="149"/>
      <c r="G315" s="145">
        <f t="shared" si="34"/>
        <v>0</v>
      </c>
      <c r="H315" s="143">
        <f t="shared" si="35"/>
        <v>0</v>
      </c>
      <c r="I315" s="149"/>
      <c r="J315" s="149"/>
      <c r="K315" s="145">
        <f t="shared" si="36"/>
        <v>0</v>
      </c>
      <c r="L315" s="143">
        <f t="shared" si="37"/>
        <v>0</v>
      </c>
      <c r="M315" s="149"/>
    </row>
    <row r="316" spans="1:13" ht="11.25" hidden="1" customHeight="1">
      <c r="A316" s="146" t="s">
        <v>264</v>
      </c>
      <c r="B316" s="149"/>
      <c r="C316" s="149">
        <f>SUM(C317:C322)</f>
        <v>0</v>
      </c>
      <c r="D316" s="149">
        <f>SUM(D317:D322)</f>
        <v>0</v>
      </c>
      <c r="E316" s="149">
        <f>SUM(E317:E322)</f>
        <v>0</v>
      </c>
      <c r="F316" s="149">
        <f>SUM(F317:F322)</f>
        <v>0</v>
      </c>
      <c r="G316" s="145">
        <f t="shared" si="34"/>
        <v>0</v>
      </c>
      <c r="H316" s="143">
        <f t="shared" si="35"/>
        <v>0</v>
      </c>
      <c r="I316" s="149">
        <f>SUM(I317:I322)</f>
        <v>0</v>
      </c>
      <c r="J316" s="149">
        <f>SUM(J317:J322)</f>
        <v>0</v>
      </c>
      <c r="K316" s="145">
        <f t="shared" si="36"/>
        <v>0</v>
      </c>
      <c r="L316" s="143">
        <f t="shared" si="37"/>
        <v>0</v>
      </c>
      <c r="M316" s="149">
        <f>SUM(M317:M322)</f>
        <v>0</v>
      </c>
    </row>
    <row r="317" spans="1:13" ht="11.25" hidden="1" customHeight="1">
      <c r="A317" s="147" t="s">
        <v>265</v>
      </c>
      <c r="B317" s="149"/>
      <c r="C317" s="149"/>
      <c r="D317" s="149"/>
      <c r="E317" s="149"/>
      <c r="F317" s="149"/>
      <c r="G317" s="145">
        <f t="shared" ref="G317:G348" si="38">F317/F$181</f>
        <v>0</v>
      </c>
      <c r="H317" s="143">
        <f t="shared" ref="H317:H348" si="39">D317-F317</f>
        <v>0</v>
      </c>
      <c r="I317" s="149"/>
      <c r="J317" s="149"/>
      <c r="K317" s="145">
        <f t="shared" ref="K317:K348" si="40">J317/J$181</f>
        <v>0</v>
      </c>
      <c r="L317" s="143">
        <f t="shared" ref="L317:L348" si="41">D317-J317</f>
        <v>0</v>
      </c>
      <c r="M317" s="149"/>
    </row>
    <row r="318" spans="1:13" ht="11.25" hidden="1" customHeight="1">
      <c r="A318" s="147" t="s">
        <v>266</v>
      </c>
      <c r="B318" s="149"/>
      <c r="C318" s="149"/>
      <c r="D318" s="149"/>
      <c r="E318" s="149"/>
      <c r="F318" s="149"/>
      <c r="G318" s="145">
        <f t="shared" si="38"/>
        <v>0</v>
      </c>
      <c r="H318" s="143">
        <f t="shared" si="39"/>
        <v>0</v>
      </c>
      <c r="I318" s="149"/>
      <c r="J318" s="149"/>
      <c r="K318" s="145">
        <f t="shared" si="40"/>
        <v>0</v>
      </c>
      <c r="L318" s="143">
        <f t="shared" si="41"/>
        <v>0</v>
      </c>
      <c r="M318" s="149"/>
    </row>
    <row r="319" spans="1:13" ht="11.25" hidden="1" customHeight="1">
      <c r="A319" s="147" t="s">
        <v>267</v>
      </c>
      <c r="B319" s="149"/>
      <c r="C319" s="149"/>
      <c r="D319" s="149"/>
      <c r="E319" s="149"/>
      <c r="F319" s="149"/>
      <c r="G319" s="145">
        <f t="shared" si="38"/>
        <v>0</v>
      </c>
      <c r="H319" s="143">
        <f t="shared" si="39"/>
        <v>0</v>
      </c>
      <c r="I319" s="149"/>
      <c r="J319" s="149"/>
      <c r="K319" s="145">
        <f t="shared" si="40"/>
        <v>0</v>
      </c>
      <c r="L319" s="143">
        <f t="shared" si="41"/>
        <v>0</v>
      </c>
      <c r="M319" s="149"/>
    </row>
    <row r="320" spans="1:13" ht="11.25" hidden="1" customHeight="1">
      <c r="A320" s="147" t="s">
        <v>268</v>
      </c>
      <c r="B320" s="149"/>
      <c r="C320" s="149"/>
      <c r="D320" s="149"/>
      <c r="E320" s="149"/>
      <c r="F320" s="149"/>
      <c r="G320" s="145">
        <f t="shared" si="38"/>
        <v>0</v>
      </c>
      <c r="H320" s="143">
        <f t="shared" si="39"/>
        <v>0</v>
      </c>
      <c r="I320" s="149"/>
      <c r="J320" s="149"/>
      <c r="K320" s="145">
        <f t="shared" si="40"/>
        <v>0</v>
      </c>
      <c r="L320" s="143">
        <f t="shared" si="41"/>
        <v>0</v>
      </c>
      <c r="M320" s="149"/>
    </row>
    <row r="321" spans="1:13" ht="11.25" hidden="1" customHeight="1">
      <c r="A321" s="147" t="s">
        <v>269</v>
      </c>
      <c r="B321" s="149"/>
      <c r="C321" s="149"/>
      <c r="D321" s="149"/>
      <c r="E321" s="149"/>
      <c r="F321" s="149"/>
      <c r="G321" s="145">
        <f t="shared" si="38"/>
        <v>0</v>
      </c>
      <c r="H321" s="143">
        <f t="shared" si="39"/>
        <v>0</v>
      </c>
      <c r="I321" s="149"/>
      <c r="J321" s="149"/>
      <c r="K321" s="145">
        <f t="shared" si="40"/>
        <v>0</v>
      </c>
      <c r="L321" s="143">
        <f t="shared" si="41"/>
        <v>0</v>
      </c>
      <c r="M321" s="149"/>
    </row>
    <row r="322" spans="1:13" ht="11.25" hidden="1" customHeight="1">
      <c r="A322" s="147" t="s">
        <v>162</v>
      </c>
      <c r="B322" s="149"/>
      <c r="C322" s="149"/>
      <c r="D322" s="149"/>
      <c r="E322" s="149"/>
      <c r="F322" s="149"/>
      <c r="G322" s="145">
        <f t="shared" si="38"/>
        <v>0</v>
      </c>
      <c r="H322" s="143">
        <f t="shared" si="39"/>
        <v>0</v>
      </c>
      <c r="I322" s="149"/>
      <c r="J322" s="149"/>
      <c r="K322" s="145">
        <f t="shared" si="40"/>
        <v>0</v>
      </c>
      <c r="L322" s="143">
        <f t="shared" si="41"/>
        <v>0</v>
      </c>
      <c r="M322" s="149"/>
    </row>
    <row r="323" spans="1:13" ht="11.25" hidden="1" customHeight="1">
      <c r="A323" s="146" t="s">
        <v>270</v>
      </c>
      <c r="B323" s="149"/>
      <c r="C323" s="149">
        <f>SUM(C324:C326)</f>
        <v>0</v>
      </c>
      <c r="D323" s="149">
        <f>SUM(D324:D326)</f>
        <v>0</v>
      </c>
      <c r="E323" s="149">
        <f>SUM(E324:E326)</f>
        <v>0</v>
      </c>
      <c r="F323" s="149">
        <f>SUM(F324:F326)</f>
        <v>0</v>
      </c>
      <c r="G323" s="145">
        <f t="shared" si="38"/>
        <v>0</v>
      </c>
      <c r="H323" s="143">
        <f t="shared" si="39"/>
        <v>0</v>
      </c>
      <c r="I323" s="149">
        <f>SUM(I324:I326)</f>
        <v>0</v>
      </c>
      <c r="J323" s="149">
        <f>SUM(J324:J326)</f>
        <v>0</v>
      </c>
      <c r="K323" s="145">
        <f t="shared" si="40"/>
        <v>0</v>
      </c>
      <c r="L323" s="143">
        <f t="shared" si="41"/>
        <v>0</v>
      </c>
      <c r="M323" s="149">
        <f>SUM(M324:M326)</f>
        <v>0</v>
      </c>
    </row>
    <row r="324" spans="1:13" ht="11.25" hidden="1" customHeight="1">
      <c r="A324" s="147" t="s">
        <v>271</v>
      </c>
      <c r="B324" s="149"/>
      <c r="C324" s="149"/>
      <c r="D324" s="149"/>
      <c r="E324" s="149"/>
      <c r="F324" s="149"/>
      <c r="G324" s="145">
        <f t="shared" si="38"/>
        <v>0</v>
      </c>
      <c r="H324" s="143">
        <f t="shared" si="39"/>
        <v>0</v>
      </c>
      <c r="I324" s="149"/>
      <c r="J324" s="149"/>
      <c r="K324" s="145">
        <f t="shared" si="40"/>
        <v>0</v>
      </c>
      <c r="L324" s="143">
        <f t="shared" si="41"/>
        <v>0</v>
      </c>
      <c r="M324" s="149"/>
    </row>
    <row r="325" spans="1:13" ht="11.25" hidden="1" customHeight="1">
      <c r="A325" s="147" t="s">
        <v>272</v>
      </c>
      <c r="B325" s="149"/>
      <c r="C325" s="149"/>
      <c r="D325" s="149"/>
      <c r="E325" s="149"/>
      <c r="F325" s="149"/>
      <c r="G325" s="145">
        <f t="shared" si="38"/>
        <v>0</v>
      </c>
      <c r="H325" s="143">
        <f t="shared" si="39"/>
        <v>0</v>
      </c>
      <c r="I325" s="149"/>
      <c r="J325" s="149"/>
      <c r="K325" s="145">
        <f t="shared" si="40"/>
        <v>0</v>
      </c>
      <c r="L325" s="143">
        <f t="shared" si="41"/>
        <v>0</v>
      </c>
      <c r="M325" s="149"/>
    </row>
    <row r="326" spans="1:13" ht="11.25" hidden="1" customHeight="1">
      <c r="A326" s="147" t="s">
        <v>162</v>
      </c>
      <c r="B326" s="149"/>
      <c r="C326" s="149"/>
      <c r="D326" s="149"/>
      <c r="E326" s="149"/>
      <c r="F326" s="149"/>
      <c r="G326" s="145">
        <f t="shared" si="38"/>
        <v>0</v>
      </c>
      <c r="H326" s="143">
        <f t="shared" si="39"/>
        <v>0</v>
      </c>
      <c r="I326" s="149"/>
      <c r="J326" s="149"/>
      <c r="K326" s="145">
        <f t="shared" si="40"/>
        <v>0</v>
      </c>
      <c r="L326" s="143">
        <f t="shared" si="41"/>
        <v>0</v>
      </c>
      <c r="M326" s="149"/>
    </row>
    <row r="327" spans="1:13" ht="11.25" hidden="1" customHeight="1">
      <c r="A327" s="146" t="s">
        <v>273</v>
      </c>
      <c r="B327" s="149"/>
      <c r="C327" s="149">
        <f>SUM(C328:C332)</f>
        <v>0</v>
      </c>
      <c r="D327" s="149">
        <f>SUM(D328:D332)</f>
        <v>0</v>
      </c>
      <c r="E327" s="149">
        <f>SUM(E328:E332)</f>
        <v>0</v>
      </c>
      <c r="F327" s="149">
        <f>SUM(F328:F332)</f>
        <v>0</v>
      </c>
      <c r="G327" s="145">
        <f t="shared" si="38"/>
        <v>0</v>
      </c>
      <c r="H327" s="143">
        <f t="shared" si="39"/>
        <v>0</v>
      </c>
      <c r="I327" s="149">
        <f>SUM(I328:I332)</f>
        <v>0</v>
      </c>
      <c r="J327" s="149">
        <f>SUM(J328:J332)</f>
        <v>0</v>
      </c>
      <c r="K327" s="145">
        <f t="shared" si="40"/>
        <v>0</v>
      </c>
      <c r="L327" s="143">
        <f t="shared" si="41"/>
        <v>0</v>
      </c>
      <c r="M327" s="149">
        <f>SUM(M328:M332)</f>
        <v>0</v>
      </c>
    </row>
    <row r="328" spans="1:13" ht="11.25" hidden="1" customHeight="1">
      <c r="A328" s="147" t="s">
        <v>274</v>
      </c>
      <c r="B328" s="149"/>
      <c r="C328" s="149"/>
      <c r="D328" s="149"/>
      <c r="E328" s="149"/>
      <c r="F328" s="149"/>
      <c r="G328" s="145">
        <f t="shared" si="38"/>
        <v>0</v>
      </c>
      <c r="H328" s="143">
        <f t="shared" si="39"/>
        <v>0</v>
      </c>
      <c r="I328" s="149"/>
      <c r="J328" s="149"/>
      <c r="K328" s="145">
        <f t="shared" si="40"/>
        <v>0</v>
      </c>
      <c r="L328" s="143">
        <f t="shared" si="41"/>
        <v>0</v>
      </c>
      <c r="M328" s="149"/>
    </row>
    <row r="329" spans="1:13" ht="11.25" hidden="1" customHeight="1">
      <c r="A329" s="147" t="s">
        <v>275</v>
      </c>
      <c r="B329" s="149"/>
      <c r="C329" s="149"/>
      <c r="D329" s="149"/>
      <c r="E329" s="149"/>
      <c r="F329" s="149"/>
      <c r="G329" s="145">
        <f t="shared" si="38"/>
        <v>0</v>
      </c>
      <c r="H329" s="143">
        <f t="shared" si="39"/>
        <v>0</v>
      </c>
      <c r="I329" s="149"/>
      <c r="J329" s="149"/>
      <c r="K329" s="145">
        <f t="shared" si="40"/>
        <v>0</v>
      </c>
      <c r="L329" s="143">
        <f t="shared" si="41"/>
        <v>0</v>
      </c>
      <c r="M329" s="149"/>
    </row>
    <row r="330" spans="1:13" ht="11.25" hidden="1" customHeight="1">
      <c r="A330" s="147" t="s">
        <v>276</v>
      </c>
      <c r="B330" s="149"/>
      <c r="C330" s="149"/>
      <c r="D330" s="149"/>
      <c r="E330" s="149"/>
      <c r="F330" s="149"/>
      <c r="G330" s="145">
        <f t="shared" si="38"/>
        <v>0</v>
      </c>
      <c r="H330" s="143">
        <f t="shared" si="39"/>
        <v>0</v>
      </c>
      <c r="I330" s="149"/>
      <c r="J330" s="149"/>
      <c r="K330" s="145">
        <f t="shared" si="40"/>
        <v>0</v>
      </c>
      <c r="L330" s="143">
        <f t="shared" si="41"/>
        <v>0</v>
      </c>
      <c r="M330" s="149"/>
    </row>
    <row r="331" spans="1:13" ht="11.25" hidden="1" customHeight="1">
      <c r="A331" s="147" t="s">
        <v>277</v>
      </c>
      <c r="B331" s="149"/>
      <c r="C331" s="149"/>
      <c r="D331" s="149"/>
      <c r="E331" s="149"/>
      <c r="F331" s="149"/>
      <c r="G331" s="145">
        <f t="shared" si="38"/>
        <v>0</v>
      </c>
      <c r="H331" s="143">
        <f t="shared" si="39"/>
        <v>0</v>
      </c>
      <c r="I331" s="149"/>
      <c r="J331" s="149"/>
      <c r="K331" s="145">
        <f t="shared" si="40"/>
        <v>0</v>
      </c>
      <c r="L331" s="143">
        <f t="shared" si="41"/>
        <v>0</v>
      </c>
      <c r="M331" s="149"/>
    </row>
    <row r="332" spans="1:13" ht="11.25" hidden="1" customHeight="1">
      <c r="A332" s="147" t="s">
        <v>162</v>
      </c>
      <c r="B332" s="149"/>
      <c r="C332" s="149"/>
      <c r="D332" s="149"/>
      <c r="E332" s="149"/>
      <c r="F332" s="149"/>
      <c r="G332" s="145">
        <f t="shared" si="38"/>
        <v>0</v>
      </c>
      <c r="H332" s="143">
        <f t="shared" si="39"/>
        <v>0</v>
      </c>
      <c r="I332" s="149"/>
      <c r="J332" s="149"/>
      <c r="K332" s="145">
        <f t="shared" si="40"/>
        <v>0</v>
      </c>
      <c r="L332" s="143">
        <f t="shared" si="41"/>
        <v>0</v>
      </c>
      <c r="M332" s="149"/>
    </row>
    <row r="333" spans="1:13" ht="11.25" hidden="1" customHeight="1">
      <c r="A333" s="146" t="s">
        <v>278</v>
      </c>
      <c r="B333" s="149"/>
      <c r="C333" s="149">
        <f>SUM(C334:C339)</f>
        <v>0</v>
      </c>
      <c r="D333" s="149">
        <f>SUM(D334:D339)</f>
        <v>0</v>
      </c>
      <c r="E333" s="149">
        <f>SUM(E334:E339)</f>
        <v>0</v>
      </c>
      <c r="F333" s="149">
        <f>SUM(F334:F339)</f>
        <v>0</v>
      </c>
      <c r="G333" s="145">
        <f t="shared" si="38"/>
        <v>0</v>
      </c>
      <c r="H333" s="143">
        <f t="shared" si="39"/>
        <v>0</v>
      </c>
      <c r="I333" s="149">
        <f>SUM(I334:I339)</f>
        <v>0</v>
      </c>
      <c r="J333" s="149">
        <f>SUM(J334:J339)</f>
        <v>0</v>
      </c>
      <c r="K333" s="145">
        <f t="shared" si="40"/>
        <v>0</v>
      </c>
      <c r="L333" s="143">
        <f t="shared" si="41"/>
        <v>0</v>
      </c>
      <c r="M333" s="149">
        <f>SUM(M334:M339)</f>
        <v>0</v>
      </c>
    </row>
    <row r="334" spans="1:13" ht="11.25" hidden="1" customHeight="1">
      <c r="A334" s="147" t="s">
        <v>279</v>
      </c>
      <c r="B334" s="149"/>
      <c r="C334" s="149"/>
      <c r="D334" s="149"/>
      <c r="E334" s="149"/>
      <c r="F334" s="149"/>
      <c r="G334" s="145">
        <f t="shared" si="38"/>
        <v>0</v>
      </c>
      <c r="H334" s="143">
        <f t="shared" si="39"/>
        <v>0</v>
      </c>
      <c r="I334" s="149"/>
      <c r="J334" s="149"/>
      <c r="K334" s="145">
        <f t="shared" si="40"/>
        <v>0</v>
      </c>
      <c r="L334" s="143">
        <f t="shared" si="41"/>
        <v>0</v>
      </c>
      <c r="M334" s="149"/>
    </row>
    <row r="335" spans="1:13" ht="11.25" hidden="1" customHeight="1">
      <c r="A335" s="147" t="s">
        <v>280</v>
      </c>
      <c r="B335" s="149"/>
      <c r="C335" s="149"/>
      <c r="D335" s="149"/>
      <c r="E335" s="149"/>
      <c r="F335" s="149"/>
      <c r="G335" s="145">
        <f t="shared" si="38"/>
        <v>0</v>
      </c>
      <c r="H335" s="143">
        <f t="shared" si="39"/>
        <v>0</v>
      </c>
      <c r="I335" s="149"/>
      <c r="J335" s="149"/>
      <c r="K335" s="145">
        <f t="shared" si="40"/>
        <v>0</v>
      </c>
      <c r="L335" s="143">
        <f t="shared" si="41"/>
        <v>0</v>
      </c>
      <c r="M335" s="149"/>
    </row>
    <row r="336" spans="1:13" ht="11.25" hidden="1" customHeight="1">
      <c r="A336" s="147" t="s">
        <v>281</v>
      </c>
      <c r="B336" s="149"/>
      <c r="C336" s="149"/>
      <c r="D336" s="149"/>
      <c r="E336" s="149"/>
      <c r="F336" s="149"/>
      <c r="G336" s="145">
        <f t="shared" si="38"/>
        <v>0</v>
      </c>
      <c r="H336" s="143">
        <f t="shared" si="39"/>
        <v>0</v>
      </c>
      <c r="I336" s="149"/>
      <c r="J336" s="149"/>
      <c r="K336" s="145">
        <f t="shared" si="40"/>
        <v>0</v>
      </c>
      <c r="L336" s="143">
        <f t="shared" si="41"/>
        <v>0</v>
      </c>
      <c r="M336" s="149"/>
    </row>
    <row r="337" spans="1:13" ht="11.25" hidden="1" customHeight="1">
      <c r="A337" s="147" t="s">
        <v>282</v>
      </c>
      <c r="B337" s="149"/>
      <c r="C337" s="149"/>
      <c r="D337" s="149"/>
      <c r="E337" s="149"/>
      <c r="F337" s="149"/>
      <c r="G337" s="145">
        <f t="shared" si="38"/>
        <v>0</v>
      </c>
      <c r="H337" s="143">
        <f t="shared" si="39"/>
        <v>0</v>
      </c>
      <c r="I337" s="149"/>
      <c r="J337" s="149"/>
      <c r="K337" s="145">
        <f t="shared" si="40"/>
        <v>0</v>
      </c>
      <c r="L337" s="143">
        <f t="shared" si="41"/>
        <v>0</v>
      </c>
      <c r="M337" s="149"/>
    </row>
    <row r="338" spans="1:13" ht="11.25" hidden="1" customHeight="1">
      <c r="A338" s="147" t="s">
        <v>283</v>
      </c>
      <c r="B338" s="149"/>
      <c r="C338" s="149"/>
      <c r="D338" s="149"/>
      <c r="E338" s="149"/>
      <c r="F338" s="149"/>
      <c r="G338" s="145">
        <f t="shared" si="38"/>
        <v>0</v>
      </c>
      <c r="H338" s="143">
        <f t="shared" si="39"/>
        <v>0</v>
      </c>
      <c r="I338" s="149"/>
      <c r="J338" s="149"/>
      <c r="K338" s="145">
        <f t="shared" si="40"/>
        <v>0</v>
      </c>
      <c r="L338" s="143">
        <f t="shared" si="41"/>
        <v>0</v>
      </c>
      <c r="M338" s="149"/>
    </row>
    <row r="339" spans="1:13" ht="11.25" hidden="1" customHeight="1">
      <c r="A339" s="147" t="s">
        <v>162</v>
      </c>
      <c r="B339" s="149"/>
      <c r="C339" s="149"/>
      <c r="D339" s="149"/>
      <c r="E339" s="149"/>
      <c r="F339" s="149"/>
      <c r="G339" s="145">
        <f t="shared" si="38"/>
        <v>0</v>
      </c>
      <c r="H339" s="143">
        <f t="shared" si="39"/>
        <v>0</v>
      </c>
      <c r="I339" s="149"/>
      <c r="J339" s="149"/>
      <c r="K339" s="145">
        <f t="shared" si="40"/>
        <v>0</v>
      </c>
      <c r="L339" s="143">
        <f t="shared" si="41"/>
        <v>0</v>
      </c>
      <c r="M339" s="149"/>
    </row>
    <row r="340" spans="1:13" ht="11.25" hidden="1" customHeight="1">
      <c r="A340" s="146" t="s">
        <v>284</v>
      </c>
      <c r="B340" s="149"/>
      <c r="C340" s="149">
        <f>SUM(C341:C344)</f>
        <v>0</v>
      </c>
      <c r="D340" s="149">
        <f>SUM(D341:D344)</f>
        <v>0</v>
      </c>
      <c r="E340" s="149">
        <f>SUM(E341:E344)</f>
        <v>0</v>
      </c>
      <c r="F340" s="149">
        <f>SUM(F341:F344)</f>
        <v>0</v>
      </c>
      <c r="G340" s="145">
        <f t="shared" si="38"/>
        <v>0</v>
      </c>
      <c r="H340" s="143">
        <f t="shared" si="39"/>
        <v>0</v>
      </c>
      <c r="I340" s="149">
        <f>SUM(I341:I344)</f>
        <v>0</v>
      </c>
      <c r="J340" s="149">
        <f>SUM(J341:J344)</f>
        <v>0</v>
      </c>
      <c r="K340" s="145">
        <f t="shared" si="40"/>
        <v>0</v>
      </c>
      <c r="L340" s="143">
        <f t="shared" si="41"/>
        <v>0</v>
      </c>
      <c r="M340" s="149">
        <f>SUM(M341:M344)</f>
        <v>0</v>
      </c>
    </row>
    <row r="341" spans="1:13" ht="11.25" hidden="1" customHeight="1">
      <c r="A341" s="147" t="s">
        <v>285</v>
      </c>
      <c r="B341" s="149"/>
      <c r="C341" s="149"/>
      <c r="D341" s="149"/>
      <c r="E341" s="149"/>
      <c r="F341" s="149"/>
      <c r="G341" s="145">
        <f t="shared" si="38"/>
        <v>0</v>
      </c>
      <c r="H341" s="143">
        <f t="shared" si="39"/>
        <v>0</v>
      </c>
      <c r="I341" s="149"/>
      <c r="J341" s="149"/>
      <c r="K341" s="145">
        <f t="shared" si="40"/>
        <v>0</v>
      </c>
      <c r="L341" s="143">
        <f t="shared" si="41"/>
        <v>0</v>
      </c>
      <c r="M341" s="149"/>
    </row>
    <row r="342" spans="1:13" ht="11.25" hidden="1" customHeight="1">
      <c r="A342" s="147" t="s">
        <v>286</v>
      </c>
      <c r="B342" s="149"/>
      <c r="C342" s="149"/>
      <c r="D342" s="149"/>
      <c r="E342" s="149"/>
      <c r="F342" s="149"/>
      <c r="G342" s="145">
        <f t="shared" si="38"/>
        <v>0</v>
      </c>
      <c r="H342" s="143">
        <f t="shared" si="39"/>
        <v>0</v>
      </c>
      <c r="I342" s="149"/>
      <c r="J342" s="149"/>
      <c r="K342" s="145">
        <f t="shared" si="40"/>
        <v>0</v>
      </c>
      <c r="L342" s="143">
        <f t="shared" si="41"/>
        <v>0</v>
      </c>
      <c r="M342" s="149"/>
    </row>
    <row r="343" spans="1:13" ht="11.25" hidden="1" customHeight="1">
      <c r="A343" s="147" t="s">
        <v>287</v>
      </c>
      <c r="B343" s="149"/>
      <c r="C343" s="149"/>
      <c r="D343" s="149"/>
      <c r="E343" s="149"/>
      <c r="F343" s="149"/>
      <c r="G343" s="145">
        <f t="shared" si="38"/>
        <v>0</v>
      </c>
      <c r="H343" s="143">
        <f t="shared" si="39"/>
        <v>0</v>
      </c>
      <c r="I343" s="149"/>
      <c r="J343" s="149"/>
      <c r="K343" s="145">
        <f t="shared" si="40"/>
        <v>0</v>
      </c>
      <c r="L343" s="143">
        <f t="shared" si="41"/>
        <v>0</v>
      </c>
      <c r="M343" s="149"/>
    </row>
    <row r="344" spans="1:13" ht="11.25" hidden="1" customHeight="1">
      <c r="A344" s="147" t="s">
        <v>162</v>
      </c>
      <c r="B344" s="149"/>
      <c r="C344" s="149"/>
      <c r="D344" s="149"/>
      <c r="E344" s="149"/>
      <c r="F344" s="149"/>
      <c r="G344" s="145">
        <f t="shared" si="38"/>
        <v>0</v>
      </c>
      <c r="H344" s="143">
        <f t="shared" si="39"/>
        <v>0</v>
      </c>
      <c r="I344" s="149"/>
      <c r="J344" s="149"/>
      <c r="K344" s="145">
        <f t="shared" si="40"/>
        <v>0</v>
      </c>
      <c r="L344" s="143">
        <f t="shared" si="41"/>
        <v>0</v>
      </c>
      <c r="M344" s="149"/>
    </row>
    <row r="345" spans="1:13" ht="11.25" hidden="1" customHeight="1">
      <c r="A345" s="146" t="s">
        <v>288</v>
      </c>
      <c r="B345" s="149"/>
      <c r="C345" s="149">
        <f>SUM(C346:C353)</f>
        <v>0</v>
      </c>
      <c r="D345" s="149">
        <f>SUM(D346:D353)</f>
        <v>0</v>
      </c>
      <c r="E345" s="149">
        <f>SUM(E346:E353)</f>
        <v>0</v>
      </c>
      <c r="F345" s="149">
        <f>SUM(F346:F353)</f>
        <v>0</v>
      </c>
      <c r="G345" s="145">
        <f t="shared" si="38"/>
        <v>0</v>
      </c>
      <c r="H345" s="143">
        <f t="shared" si="39"/>
        <v>0</v>
      </c>
      <c r="I345" s="149">
        <f>SUM(I346:I353)</f>
        <v>0</v>
      </c>
      <c r="J345" s="149">
        <f>SUM(J346:J353)</f>
        <v>0</v>
      </c>
      <c r="K345" s="145">
        <f t="shared" si="40"/>
        <v>0</v>
      </c>
      <c r="L345" s="143">
        <f t="shared" si="41"/>
        <v>0</v>
      </c>
      <c r="M345" s="149">
        <f>SUM(M346:M353)</f>
        <v>0</v>
      </c>
    </row>
    <row r="346" spans="1:13" ht="11.25" hidden="1" customHeight="1">
      <c r="A346" s="147" t="s">
        <v>289</v>
      </c>
      <c r="B346" s="149"/>
      <c r="C346" s="149"/>
      <c r="D346" s="149"/>
      <c r="E346" s="149"/>
      <c r="F346" s="149"/>
      <c r="G346" s="145">
        <f t="shared" si="38"/>
        <v>0</v>
      </c>
      <c r="H346" s="143">
        <f t="shared" si="39"/>
        <v>0</v>
      </c>
      <c r="I346" s="149"/>
      <c r="J346" s="149"/>
      <c r="K346" s="145">
        <f t="shared" si="40"/>
        <v>0</v>
      </c>
      <c r="L346" s="143">
        <f t="shared" si="41"/>
        <v>0</v>
      </c>
      <c r="M346" s="149"/>
    </row>
    <row r="347" spans="1:13" ht="11.25" hidden="1" customHeight="1">
      <c r="A347" s="147" t="s">
        <v>290</v>
      </c>
      <c r="B347" s="149"/>
      <c r="C347" s="149"/>
      <c r="D347" s="149"/>
      <c r="E347" s="149"/>
      <c r="F347" s="149"/>
      <c r="G347" s="145">
        <f t="shared" si="38"/>
        <v>0</v>
      </c>
      <c r="H347" s="143">
        <f t="shared" si="39"/>
        <v>0</v>
      </c>
      <c r="I347" s="149"/>
      <c r="J347" s="149"/>
      <c r="K347" s="145">
        <f t="shared" si="40"/>
        <v>0</v>
      </c>
      <c r="L347" s="143">
        <f t="shared" si="41"/>
        <v>0</v>
      </c>
      <c r="M347" s="149"/>
    </row>
    <row r="348" spans="1:13" ht="11.25" hidden="1" customHeight="1">
      <c r="A348" s="147" t="s">
        <v>291</v>
      </c>
      <c r="B348" s="149"/>
      <c r="C348" s="149"/>
      <c r="D348" s="149"/>
      <c r="E348" s="149"/>
      <c r="F348" s="149"/>
      <c r="G348" s="145">
        <f t="shared" si="38"/>
        <v>0</v>
      </c>
      <c r="H348" s="143">
        <f t="shared" si="39"/>
        <v>0</v>
      </c>
      <c r="I348" s="149"/>
      <c r="J348" s="149"/>
      <c r="K348" s="145">
        <f t="shared" si="40"/>
        <v>0</v>
      </c>
      <c r="L348" s="143">
        <f t="shared" si="41"/>
        <v>0</v>
      </c>
      <c r="M348" s="149"/>
    </row>
    <row r="349" spans="1:13" ht="11.25" hidden="1" customHeight="1">
      <c r="A349" s="147" t="s">
        <v>292</v>
      </c>
      <c r="B349" s="149"/>
      <c r="C349" s="149"/>
      <c r="D349" s="149"/>
      <c r="E349" s="149"/>
      <c r="F349" s="149"/>
      <c r="G349" s="145">
        <f t="shared" ref="G349:G354" si="42">F349/F$181</f>
        <v>0</v>
      </c>
      <c r="H349" s="143">
        <f t="shared" ref="H349:H354" si="43">D349-F349</f>
        <v>0</v>
      </c>
      <c r="I349" s="149"/>
      <c r="J349" s="149"/>
      <c r="K349" s="145">
        <f t="shared" ref="K349:K354" si="44">J349/J$181</f>
        <v>0</v>
      </c>
      <c r="L349" s="143">
        <f t="shared" ref="L349:L354" si="45">D349-J349</f>
        <v>0</v>
      </c>
      <c r="M349" s="149"/>
    </row>
    <row r="350" spans="1:13" ht="11.25" hidden="1" customHeight="1">
      <c r="A350" s="147" t="s">
        <v>293</v>
      </c>
      <c r="B350" s="149"/>
      <c r="C350" s="149"/>
      <c r="D350" s="149"/>
      <c r="E350" s="149"/>
      <c r="F350" s="149"/>
      <c r="G350" s="145">
        <f t="shared" si="42"/>
        <v>0</v>
      </c>
      <c r="H350" s="143">
        <f t="shared" si="43"/>
        <v>0</v>
      </c>
      <c r="I350" s="149"/>
      <c r="J350" s="149"/>
      <c r="K350" s="145">
        <f t="shared" si="44"/>
        <v>0</v>
      </c>
      <c r="L350" s="143">
        <f t="shared" si="45"/>
        <v>0</v>
      </c>
      <c r="M350" s="149"/>
    </row>
    <row r="351" spans="1:13" ht="11.25" hidden="1" customHeight="1">
      <c r="A351" s="147" t="s">
        <v>294</v>
      </c>
      <c r="B351" s="149"/>
      <c r="C351" s="149"/>
      <c r="D351" s="149"/>
      <c r="E351" s="149"/>
      <c r="F351" s="149"/>
      <c r="G351" s="145">
        <f t="shared" si="42"/>
        <v>0</v>
      </c>
      <c r="H351" s="143">
        <f t="shared" si="43"/>
        <v>0</v>
      </c>
      <c r="I351" s="149"/>
      <c r="J351" s="149"/>
      <c r="K351" s="145">
        <f t="shared" si="44"/>
        <v>0</v>
      </c>
      <c r="L351" s="143">
        <f t="shared" si="45"/>
        <v>0</v>
      </c>
      <c r="M351" s="149"/>
    </row>
    <row r="352" spans="1:13" ht="11.25" hidden="1" customHeight="1">
      <c r="A352" s="147" t="s">
        <v>295</v>
      </c>
      <c r="B352" s="149"/>
      <c r="C352" s="149"/>
      <c r="D352" s="149"/>
      <c r="E352" s="149"/>
      <c r="F352" s="149"/>
      <c r="G352" s="145">
        <f t="shared" si="42"/>
        <v>0</v>
      </c>
      <c r="H352" s="143">
        <f t="shared" si="43"/>
        <v>0</v>
      </c>
      <c r="I352" s="149"/>
      <c r="J352" s="149"/>
      <c r="K352" s="145">
        <f t="shared" si="44"/>
        <v>0</v>
      </c>
      <c r="L352" s="143">
        <f t="shared" si="45"/>
        <v>0</v>
      </c>
      <c r="M352" s="149"/>
    </row>
    <row r="353" spans="1:13" ht="11.25" hidden="1" customHeight="1">
      <c r="A353" s="147" t="s">
        <v>162</v>
      </c>
      <c r="B353" s="149"/>
      <c r="C353" s="149"/>
      <c r="D353" s="149"/>
      <c r="E353" s="149"/>
      <c r="F353" s="149"/>
      <c r="G353" s="145">
        <f t="shared" si="42"/>
        <v>0</v>
      </c>
      <c r="H353" s="143">
        <f t="shared" si="43"/>
        <v>0</v>
      </c>
      <c r="I353" s="149"/>
      <c r="J353" s="149"/>
      <c r="K353" s="145">
        <f t="shared" si="44"/>
        <v>0</v>
      </c>
      <c r="L353" s="143">
        <f t="shared" si="45"/>
        <v>0</v>
      </c>
      <c r="M353" s="149"/>
    </row>
    <row r="354" spans="1:13" ht="11.25" hidden="1" customHeight="1">
      <c r="A354" s="164" t="s">
        <v>124</v>
      </c>
      <c r="B354" s="149"/>
      <c r="C354" s="149"/>
      <c r="D354" s="149"/>
      <c r="E354" s="149"/>
      <c r="F354" s="149"/>
      <c r="G354" s="145">
        <f t="shared" si="42"/>
        <v>0</v>
      </c>
      <c r="H354" s="143">
        <f t="shared" si="43"/>
        <v>0</v>
      </c>
      <c r="I354" s="149"/>
      <c r="J354" s="149"/>
      <c r="K354" s="145">
        <f t="shared" si="44"/>
        <v>0</v>
      </c>
      <c r="L354" s="143">
        <f t="shared" si="45"/>
        <v>0</v>
      </c>
      <c r="M354" s="149"/>
    </row>
    <row r="355" spans="1:13" ht="11.25" hidden="1" customHeight="1"/>
    <row r="356" spans="1:13" ht="11.25" hidden="1" customHeight="1"/>
    <row r="357" spans="1:13" ht="11.25" hidden="1" customHeight="1"/>
    <row r="358" spans="1:13" ht="11.25" hidden="1" customHeight="1"/>
    <row r="359" spans="1:13" ht="11.25" hidden="1" customHeight="1"/>
  </sheetData>
  <mergeCells count="18">
    <mergeCell ref="P18:P20"/>
    <mergeCell ref="A183:M183"/>
    <mergeCell ref="A184:M184"/>
    <mergeCell ref="A185:K185"/>
    <mergeCell ref="E186:G186"/>
    <mergeCell ref="I186:K186"/>
    <mergeCell ref="M186:M188"/>
    <mergeCell ref="A182:M182"/>
    <mergeCell ref="A1:M1"/>
    <mergeCell ref="A2:M2"/>
    <mergeCell ref="A3:M3"/>
    <mergeCell ref="A4:M4"/>
    <mergeCell ref="A5:M5"/>
    <mergeCell ref="A6:M6"/>
    <mergeCell ref="A7:M7"/>
    <mergeCell ref="E10:G10"/>
    <mergeCell ref="I10:K10"/>
    <mergeCell ref="M10:M12"/>
  </mergeCells>
  <phoneticPr fontId="17" type="noConversion"/>
  <printOptions horizontalCentered="1"/>
  <pageMargins left="0.39370078740157505" right="0.39370078740157505" top="0.98385826771653495" bottom="0.98385826771653495" header="0" footer="0"/>
  <pageSetup paperSize="9" scale="64" fitToWidth="0" fitToHeight="0" orientation="landscape" r:id="rId1"/>
  <headerFooter alignWithMargins="0"/>
  <ignoredErrors>
    <ignoredError sqref="M170" formulaRange="1"/>
    <ignoredError sqref="B22:B176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94" zoomScaleNormal="94" workbookViewId="0">
      <selection activeCell="I43" sqref="I43"/>
    </sheetView>
  </sheetViews>
  <sheetFormatPr defaultRowHeight="12.75"/>
  <cols>
    <col min="1" max="1" width="54.140625" customWidth="1"/>
    <col min="2" max="2" width="10.7109375" customWidth="1"/>
    <col min="3" max="3" width="15.5703125" customWidth="1"/>
    <col min="4" max="5" width="10.7109375" customWidth="1"/>
    <col min="6" max="6" width="17.5703125" customWidth="1"/>
    <col min="7" max="7" width="12" customWidth="1"/>
    <col min="8" max="8" width="15.7109375" customWidth="1"/>
    <col min="9" max="9" width="13.7109375" customWidth="1"/>
    <col min="10" max="10" width="12" customWidth="1"/>
    <col min="11" max="11" width="13.85546875" customWidth="1"/>
    <col min="12" max="12" width="19" customWidth="1"/>
    <col min="13" max="13" width="13" customWidth="1"/>
    <col min="14" max="14" width="9.140625" customWidth="1"/>
  </cols>
  <sheetData>
    <row r="1" spans="1:13" ht="15.75">
      <c r="A1" s="333" t="s">
        <v>301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</row>
    <row r="2" spans="1:13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</row>
    <row r="3" spans="1:13">
      <c r="A3" s="334" t="s">
        <v>1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</row>
    <row r="4" spans="1:13">
      <c r="A4" s="332" t="s">
        <v>2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</row>
    <row r="5" spans="1:13">
      <c r="A5" s="335" t="s">
        <v>302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</row>
    <row r="6" spans="1:13">
      <c r="A6" s="332" t="s">
        <v>4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</row>
    <row r="7" spans="1:13">
      <c r="A7" s="332" t="str">
        <f>'Anexo_2_-_Função_e_Subfunção'!A7:M7</f>
        <v>JANEIRO A DEZEMBRO DE 2023/BIMESTRE NOVEMBRO - DEZEMBRO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</row>
    <row r="8" spans="1:13">
      <c r="A8" s="5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65" t="s">
        <v>303</v>
      </c>
      <c r="B9" s="1"/>
      <c r="C9" s="1"/>
      <c r="D9" s="1"/>
      <c r="E9" s="1"/>
      <c r="F9" s="1"/>
      <c r="G9" s="1"/>
      <c r="H9" s="1"/>
      <c r="I9" s="1"/>
      <c r="J9" s="1"/>
      <c r="K9" s="1"/>
      <c r="L9" s="166"/>
      <c r="M9" s="7" t="s">
        <v>6</v>
      </c>
    </row>
    <row r="10" spans="1:13" ht="24.75" customHeight="1">
      <c r="A10" s="167"/>
      <c r="B10" s="310" t="s">
        <v>304</v>
      </c>
      <c r="C10" s="310"/>
      <c r="D10" s="310"/>
      <c r="E10" s="310"/>
      <c r="F10" s="310"/>
      <c r="G10" s="337" t="s">
        <v>305</v>
      </c>
      <c r="H10" s="337"/>
      <c r="I10" s="337"/>
      <c r="J10" s="337"/>
      <c r="K10" s="337"/>
      <c r="L10" s="337"/>
      <c r="M10" s="168"/>
    </row>
    <row r="11" spans="1:13" ht="12.75" customHeight="1">
      <c r="A11" s="169"/>
      <c r="B11" s="304" t="s">
        <v>306</v>
      </c>
      <c r="C11" s="304"/>
      <c r="D11" s="338" t="s">
        <v>307</v>
      </c>
      <c r="E11" s="312" t="s">
        <v>308</v>
      </c>
      <c r="F11" s="312" t="s">
        <v>309</v>
      </c>
      <c r="G11" s="304" t="s">
        <v>306</v>
      </c>
      <c r="H11" s="304"/>
      <c r="I11" s="338" t="s">
        <v>310</v>
      </c>
      <c r="J11" s="338" t="s">
        <v>307</v>
      </c>
      <c r="K11" s="338" t="s">
        <v>308</v>
      </c>
      <c r="L11" s="312" t="s">
        <v>309</v>
      </c>
      <c r="M11" s="339" t="s">
        <v>311</v>
      </c>
    </row>
    <row r="12" spans="1:13" ht="12.75" customHeight="1">
      <c r="A12" s="170" t="s">
        <v>312</v>
      </c>
      <c r="B12" s="69" t="s">
        <v>313</v>
      </c>
      <c r="C12" s="324" t="s">
        <v>432</v>
      </c>
      <c r="D12" s="338"/>
      <c r="E12" s="312"/>
      <c r="F12" s="312"/>
      <c r="G12" s="73" t="s">
        <v>313</v>
      </c>
      <c r="H12" s="324" t="s">
        <v>429</v>
      </c>
      <c r="I12" s="338"/>
      <c r="J12" s="338"/>
      <c r="K12" s="338"/>
      <c r="L12" s="312"/>
      <c r="M12" s="339"/>
    </row>
    <row r="13" spans="1:13">
      <c r="A13" s="169"/>
      <c r="B13" s="71" t="s">
        <v>314</v>
      </c>
      <c r="C13" s="324"/>
      <c r="D13" s="338"/>
      <c r="E13" s="312"/>
      <c r="F13" s="312"/>
      <c r="G13" s="71" t="s">
        <v>314</v>
      </c>
      <c r="H13" s="324"/>
      <c r="I13" s="338"/>
      <c r="J13" s="338"/>
      <c r="K13" s="338"/>
      <c r="L13" s="312"/>
      <c r="M13" s="339"/>
    </row>
    <row r="14" spans="1:13" ht="24.75" customHeight="1">
      <c r="A14" s="169"/>
      <c r="B14" s="71" t="s">
        <v>315</v>
      </c>
      <c r="C14" s="324"/>
      <c r="D14" s="338"/>
      <c r="E14" s="312"/>
      <c r="F14" s="312"/>
      <c r="G14" s="71" t="s">
        <v>315</v>
      </c>
      <c r="H14" s="324"/>
      <c r="I14" s="338"/>
      <c r="J14" s="338"/>
      <c r="K14" s="338"/>
      <c r="L14" s="312"/>
      <c r="M14" s="339"/>
    </row>
    <row r="15" spans="1:13">
      <c r="A15" s="94"/>
      <c r="B15" s="75" t="s">
        <v>316</v>
      </c>
      <c r="C15" s="75" t="s">
        <v>317</v>
      </c>
      <c r="D15" s="75" t="s">
        <v>318</v>
      </c>
      <c r="E15" s="75" t="s">
        <v>319</v>
      </c>
      <c r="F15" s="75" t="s">
        <v>320</v>
      </c>
      <c r="G15" s="75" t="s">
        <v>321</v>
      </c>
      <c r="H15" s="75" t="s">
        <v>322</v>
      </c>
      <c r="I15" s="75" t="s">
        <v>323</v>
      </c>
      <c r="J15" s="75" t="s">
        <v>324</v>
      </c>
      <c r="K15" s="75" t="s">
        <v>325</v>
      </c>
      <c r="L15" s="77" t="s">
        <v>326</v>
      </c>
      <c r="M15" s="171" t="s">
        <v>327</v>
      </c>
    </row>
    <row r="16" spans="1:13">
      <c r="A16" s="5" t="s">
        <v>328</v>
      </c>
      <c r="B16" s="172">
        <f>B26</f>
        <v>0</v>
      </c>
      <c r="C16" s="172">
        <f>C26</f>
        <v>0</v>
      </c>
      <c r="D16" s="172">
        <f>D26</f>
        <v>0</v>
      </c>
      <c r="E16" s="172">
        <f>E26</f>
        <v>0</v>
      </c>
      <c r="F16" s="172">
        <f>(B16+C16)-(D16+E16)</f>
        <v>0</v>
      </c>
      <c r="G16" s="172">
        <f>G26</f>
        <v>26992.720000000001</v>
      </c>
      <c r="H16" s="172">
        <f>H26</f>
        <v>234820.89</v>
      </c>
      <c r="I16" s="172">
        <f>I26</f>
        <v>219356.67</v>
      </c>
      <c r="J16" s="172">
        <f>J26</f>
        <v>219356.67</v>
      </c>
      <c r="K16" s="172">
        <f>K26</f>
        <v>1609.1100000000001</v>
      </c>
      <c r="L16" s="173">
        <f>(G16+H16)-(J16+K16)</f>
        <v>40847.830000000016</v>
      </c>
      <c r="M16" s="174">
        <f>(F16+L16)</f>
        <v>40847.830000000016</v>
      </c>
    </row>
    <row r="17" spans="1:13" hidden="1">
      <c r="A17" s="5" t="s">
        <v>329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3"/>
      <c r="M17" s="175"/>
    </row>
    <row r="18" spans="1:13" hidden="1">
      <c r="A18" s="5" t="s">
        <v>330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3"/>
      <c r="M18" s="175"/>
    </row>
    <row r="19" spans="1:13" hidden="1">
      <c r="A19" s="176" t="s">
        <v>331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3"/>
      <c r="M19" s="175"/>
    </row>
    <row r="20" spans="1:13" hidden="1">
      <c r="A20" s="176" t="s">
        <v>332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3"/>
      <c r="M20" s="175"/>
    </row>
    <row r="21" spans="1:13" hidden="1">
      <c r="A21" s="177" t="s">
        <v>333</v>
      </c>
      <c r="B21" s="178"/>
      <c r="C21" s="179"/>
      <c r="D21" s="180"/>
      <c r="E21" s="180"/>
      <c r="F21" s="179"/>
      <c r="G21" s="181"/>
      <c r="H21" s="181"/>
      <c r="I21" s="181"/>
      <c r="J21" s="181"/>
      <c r="K21" s="181"/>
      <c r="L21" s="181"/>
      <c r="M21" s="175"/>
    </row>
    <row r="22" spans="1:13" hidden="1">
      <c r="A22" s="5" t="s">
        <v>334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3"/>
      <c r="M22" s="175"/>
    </row>
    <row r="23" spans="1:13" hidden="1">
      <c r="A23" s="176" t="s">
        <v>335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3"/>
      <c r="M23" s="175"/>
    </row>
    <row r="24" spans="1:13" hidden="1">
      <c r="A24" s="176" t="s">
        <v>336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3"/>
      <c r="M24" s="175"/>
    </row>
    <row r="25" spans="1:13">
      <c r="A25" s="176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3"/>
      <c r="M25" s="175"/>
    </row>
    <row r="26" spans="1:13">
      <c r="A26" s="5" t="s">
        <v>337</v>
      </c>
      <c r="B26" s="172">
        <v>0</v>
      </c>
      <c r="C26" s="172">
        <v>0</v>
      </c>
      <c r="D26" s="172">
        <v>0</v>
      </c>
      <c r="E26" s="172">
        <v>0</v>
      </c>
      <c r="F26" s="172">
        <f>(B26+C26)-(D26+E26)</f>
        <v>0</v>
      </c>
      <c r="G26" s="172">
        <v>26992.720000000001</v>
      </c>
      <c r="H26" s="172">
        <v>234820.89</v>
      </c>
      <c r="I26" s="172">
        <v>219356.67</v>
      </c>
      <c r="J26" s="172">
        <v>219356.67</v>
      </c>
      <c r="K26" s="172">
        <f>705.67+903.44</f>
        <v>1609.1100000000001</v>
      </c>
      <c r="L26" s="173">
        <f>(G26+H26)-(J26+K26)</f>
        <v>40847.830000000016</v>
      </c>
      <c r="M26" s="175">
        <f>(F26+L26)</f>
        <v>40847.830000000016</v>
      </c>
    </row>
    <row r="27" spans="1:13">
      <c r="A27" s="5"/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3"/>
      <c r="M27" s="175"/>
    </row>
    <row r="28" spans="1:13" hidden="1">
      <c r="A28" s="5" t="s">
        <v>338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3"/>
      <c r="M28" s="175"/>
    </row>
    <row r="29" spans="1:13">
      <c r="A29" s="5" t="s">
        <v>339</v>
      </c>
      <c r="B29" s="172">
        <v>0</v>
      </c>
      <c r="C29" s="172">
        <v>0</v>
      </c>
      <c r="D29" s="172">
        <v>0</v>
      </c>
      <c r="E29" s="172">
        <v>0</v>
      </c>
      <c r="F29" s="172">
        <f>(B29+C29)-(D29+E29)</f>
        <v>0</v>
      </c>
      <c r="G29" s="172">
        <v>0</v>
      </c>
      <c r="H29" s="172">
        <v>0</v>
      </c>
      <c r="I29" s="172">
        <v>0</v>
      </c>
      <c r="J29" s="182">
        <v>0</v>
      </c>
      <c r="K29" s="172">
        <v>0</v>
      </c>
      <c r="L29" s="173">
        <f>(G29+H29)-(J29+K29)</f>
        <v>0</v>
      </c>
      <c r="M29" s="175">
        <f>(F29+L29)</f>
        <v>0</v>
      </c>
    </row>
    <row r="30" spans="1:13">
      <c r="A30" s="183" t="s">
        <v>297</v>
      </c>
      <c r="B30" s="184">
        <f t="shared" ref="B30:M30" si="0">B16+B29</f>
        <v>0</v>
      </c>
      <c r="C30" s="184">
        <f t="shared" si="0"/>
        <v>0</v>
      </c>
      <c r="D30" s="184">
        <f t="shared" si="0"/>
        <v>0</v>
      </c>
      <c r="E30" s="184">
        <f t="shared" si="0"/>
        <v>0</v>
      </c>
      <c r="F30" s="184">
        <f t="shared" si="0"/>
        <v>0</v>
      </c>
      <c r="G30" s="185">
        <f t="shared" si="0"/>
        <v>26992.720000000001</v>
      </c>
      <c r="H30" s="185">
        <f t="shared" si="0"/>
        <v>234820.89</v>
      </c>
      <c r="I30" s="185">
        <f t="shared" si="0"/>
        <v>219356.67</v>
      </c>
      <c r="J30" s="185">
        <f t="shared" si="0"/>
        <v>219356.67</v>
      </c>
      <c r="K30" s="185">
        <f t="shared" si="0"/>
        <v>1609.1100000000001</v>
      </c>
      <c r="L30" s="185">
        <f t="shared" si="0"/>
        <v>40847.830000000016</v>
      </c>
      <c r="M30" s="291">
        <f t="shared" si="0"/>
        <v>40847.830000000016</v>
      </c>
    </row>
    <row r="31" spans="1:13">
      <c r="A31" s="331" t="str">
        <f>'Anexo_2_-_Função_e_Subfunção'!A182:M182</f>
        <v>FONTE: Sistema FIPLAN, Unidade Responsável: SEFAZ/SATE. Emissão: 17/07/24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M31" s="336"/>
    </row>
    <row r="32" spans="1:13">
      <c r="A32" s="5"/>
      <c r="L32" s="187"/>
    </row>
    <row r="33" spans="8:13">
      <c r="L33" s="187"/>
    </row>
    <row r="34" spans="8:13">
      <c r="I34" s="187"/>
      <c r="L34" s="187"/>
    </row>
    <row r="35" spans="8:13">
      <c r="I35" s="187"/>
      <c r="L35" s="186"/>
      <c r="M35" s="186"/>
    </row>
    <row r="36" spans="8:13">
      <c r="I36" s="187"/>
      <c r="L36" s="186"/>
      <c r="M36" s="186"/>
    </row>
    <row r="37" spans="8:13">
      <c r="I37" s="187"/>
      <c r="L37" s="186"/>
      <c r="M37" s="186"/>
    </row>
    <row r="38" spans="8:13">
      <c r="H38" s="188"/>
      <c r="I38" s="187"/>
      <c r="L38" s="186"/>
      <c r="M38" s="186"/>
    </row>
    <row r="39" spans="8:13">
      <c r="L39" s="186"/>
      <c r="M39" s="186"/>
    </row>
    <row r="40" spans="8:13">
      <c r="L40" s="186"/>
      <c r="M40" s="186"/>
    </row>
    <row r="41" spans="8:13">
      <c r="J41" s="189"/>
    </row>
  </sheetData>
  <mergeCells count="22">
    <mergeCell ref="A31:M31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K11:K14"/>
    <mergeCell ref="L11:L14"/>
    <mergeCell ref="M11:M14"/>
    <mergeCell ref="C12:C14"/>
    <mergeCell ref="H12:H14"/>
    <mergeCell ref="A6:M6"/>
    <mergeCell ref="A1:M1"/>
    <mergeCell ref="A2:M2"/>
    <mergeCell ref="A3:M3"/>
    <mergeCell ref="A4:M4"/>
    <mergeCell ref="A5:M5"/>
  </mergeCells>
  <pageMargins left="0.511811023622047" right="0.511811023622047" top="0.7874015748031491" bottom="0.7874015748031491" header="0.31535433070866109" footer="0.31535433070866109"/>
  <pageSetup paperSize="9" scale="63" fitToWidth="0" fitToHeight="0" pageOrder="overThenDown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94"/>
  <sheetViews>
    <sheetView topLeftCell="A60" zoomScale="110" zoomScaleNormal="110" workbookViewId="0">
      <selection activeCell="B12" sqref="B12:E12"/>
    </sheetView>
  </sheetViews>
  <sheetFormatPr defaultRowHeight="11.25" customHeight="1"/>
  <cols>
    <col min="1" max="1" width="84.7109375" style="190" customWidth="1"/>
    <col min="2" max="2" width="16.28515625" style="190" customWidth="1"/>
    <col min="3" max="3" width="21" style="193" customWidth="1"/>
    <col min="4" max="4" width="16.42578125" style="190" customWidth="1"/>
    <col min="5" max="5" width="14.5703125" style="190" customWidth="1"/>
    <col min="6" max="59" width="15.7109375" style="190" customWidth="1"/>
    <col min="60" max="1023" width="1" style="190" customWidth="1"/>
    <col min="1024" max="1024" width="9.140625" style="190" customWidth="1"/>
    <col min="1025" max="1025" width="9.140625" customWidth="1"/>
  </cols>
  <sheetData>
    <row r="1" spans="1:5" ht="15.75">
      <c r="A1" s="333" t="s">
        <v>340</v>
      </c>
      <c r="B1" s="333"/>
      <c r="C1" s="333"/>
      <c r="D1" s="333"/>
      <c r="E1" s="333"/>
    </row>
    <row r="2" spans="1:5" ht="11.25" customHeight="1">
      <c r="A2" s="326"/>
      <c r="B2" s="326"/>
      <c r="C2" s="326"/>
      <c r="D2" s="326"/>
      <c r="E2" s="326"/>
    </row>
    <row r="3" spans="1:5" ht="11.25" customHeight="1">
      <c r="A3" s="341" t="s">
        <v>1</v>
      </c>
      <c r="B3" s="341"/>
      <c r="C3" s="341"/>
      <c r="D3" s="341"/>
      <c r="E3" s="341"/>
    </row>
    <row r="4" spans="1:5" ht="11.25" customHeight="1">
      <c r="A4" s="342" t="s">
        <v>341</v>
      </c>
      <c r="B4" s="342"/>
      <c r="C4" s="342"/>
      <c r="D4" s="342"/>
      <c r="E4" s="342"/>
    </row>
    <row r="5" spans="1:5" ht="11.25" customHeight="1">
      <c r="A5" s="343" t="s">
        <v>4</v>
      </c>
      <c r="B5" s="343"/>
      <c r="C5" s="343"/>
      <c r="D5" s="343"/>
      <c r="E5" s="343"/>
    </row>
    <row r="6" spans="1:5" ht="11.25" customHeight="1">
      <c r="A6" s="343" t="str">
        <f>'Anexo_7_-_RP_Poder_e_Órgão'!A7:M7</f>
        <v>JANEIRO A DEZEMBRO DE 2023/BIMESTRE NOVEMBRO - DEZEMBRO</v>
      </c>
      <c r="B6" s="343"/>
      <c r="C6" s="343"/>
      <c r="D6" s="343"/>
      <c r="E6" s="343"/>
    </row>
    <row r="7" spans="1:5" ht="11.25" customHeight="1">
      <c r="A7" s="191"/>
      <c r="B7" s="191"/>
      <c r="C7" s="191"/>
      <c r="D7" s="191"/>
      <c r="E7" s="191"/>
    </row>
    <row r="8" spans="1:5" ht="11.25" customHeight="1">
      <c r="A8" s="190" t="s">
        <v>342</v>
      </c>
      <c r="B8" s="192"/>
      <c r="E8" s="194" t="s">
        <v>6</v>
      </c>
    </row>
    <row r="9" spans="1:5" s="196" customFormat="1" ht="21" customHeight="1">
      <c r="A9" s="195" t="s">
        <v>3</v>
      </c>
      <c r="B9" s="344" t="s">
        <v>14</v>
      </c>
      <c r="C9" s="344"/>
      <c r="D9" s="344"/>
      <c r="E9" s="344"/>
    </row>
    <row r="10" spans="1:5" ht="11.25" customHeight="1">
      <c r="A10" s="197" t="s">
        <v>11</v>
      </c>
      <c r="B10" s="345"/>
      <c r="C10" s="345"/>
      <c r="D10" s="345"/>
      <c r="E10" s="345"/>
    </row>
    <row r="11" spans="1:5" ht="11.25" customHeight="1">
      <c r="A11" s="198" t="s">
        <v>343</v>
      </c>
      <c r="B11" s="346">
        <f>'Anexo_1_-_Balanço_Orçamentário'!C87</f>
        <v>155423</v>
      </c>
      <c r="C11" s="346"/>
      <c r="D11" s="346"/>
      <c r="E11" s="346"/>
    </row>
    <row r="12" spans="1:5" ht="11.25" customHeight="1">
      <c r="A12" s="198" t="s">
        <v>344</v>
      </c>
      <c r="B12" s="346">
        <f>'Anexo_1_-_Balanço_Orçamentário'!E87</f>
        <v>155423</v>
      </c>
      <c r="C12" s="346"/>
      <c r="D12" s="346"/>
      <c r="E12" s="346"/>
    </row>
    <row r="13" spans="1:5" ht="11.25" customHeight="1">
      <c r="A13" s="198" t="s">
        <v>345</v>
      </c>
      <c r="B13" s="346">
        <f>'Anexo_1_-_Balanço_Orçamentário'!J87</f>
        <v>448315.36</v>
      </c>
      <c r="C13" s="346"/>
      <c r="D13" s="346"/>
      <c r="E13" s="346"/>
    </row>
    <row r="14" spans="1:5" ht="11.25" customHeight="1">
      <c r="A14" s="198" t="s">
        <v>346</v>
      </c>
      <c r="B14" s="340">
        <f>'Anexo_1_-_Balanço_Orçamentário'!I88</f>
        <v>152148.09999999998</v>
      </c>
      <c r="C14" s="340"/>
      <c r="D14" s="340"/>
      <c r="E14" s="340"/>
    </row>
    <row r="15" spans="1:5" ht="11.25" customHeight="1">
      <c r="A15" s="198" t="s">
        <v>347</v>
      </c>
      <c r="B15" s="346">
        <f>'Anexo_1_-_Balanço_Orçamentário'!D90</f>
        <v>938492</v>
      </c>
      <c r="C15" s="346"/>
      <c r="D15" s="346"/>
      <c r="E15" s="346"/>
    </row>
    <row r="16" spans="1:5" ht="11.25" customHeight="1">
      <c r="A16" s="197" t="s">
        <v>100</v>
      </c>
      <c r="B16" s="348"/>
      <c r="C16" s="348"/>
      <c r="D16" s="348"/>
      <c r="E16" s="348"/>
    </row>
    <row r="17" spans="1:5" ht="11.25" customHeight="1">
      <c r="A17" s="199" t="s">
        <v>348</v>
      </c>
      <c r="B17" s="346">
        <f>'Anexo_1_-_Balanço_Orçamentário'!B120</f>
        <v>155423</v>
      </c>
      <c r="C17" s="346"/>
      <c r="D17" s="346"/>
      <c r="E17" s="346"/>
    </row>
    <row r="18" spans="1:5" ht="11.25" customHeight="1">
      <c r="A18" s="199" t="s">
        <v>349</v>
      </c>
      <c r="B18" s="346">
        <f>B19-B17</f>
        <v>938492</v>
      </c>
      <c r="C18" s="346"/>
      <c r="D18" s="346"/>
      <c r="E18" s="346"/>
    </row>
    <row r="19" spans="1:5" ht="11.25" customHeight="1">
      <c r="A19" s="199" t="s">
        <v>350</v>
      </c>
      <c r="B19" s="346">
        <f>'Anexo_1_-_Balanço_Orçamentário'!C120</f>
        <v>1093915</v>
      </c>
      <c r="C19" s="346"/>
      <c r="D19" s="346"/>
      <c r="E19" s="346"/>
    </row>
    <row r="20" spans="1:5" ht="11.25" customHeight="1">
      <c r="A20" s="199" t="s">
        <v>351</v>
      </c>
      <c r="B20" s="346">
        <f>'Anexo_1_-_Balanço_Orçamentário'!E120</f>
        <v>920098.61</v>
      </c>
      <c r="C20" s="346"/>
      <c r="D20" s="346"/>
      <c r="E20" s="346"/>
    </row>
    <row r="21" spans="1:5" ht="11.25" customHeight="1">
      <c r="A21" s="198" t="s">
        <v>352</v>
      </c>
      <c r="B21" s="346">
        <f>'Anexo_1_-_Balanço_Orçamentário'!H120</f>
        <v>600463.46</v>
      </c>
      <c r="C21" s="346"/>
      <c r="D21" s="346"/>
      <c r="E21" s="346"/>
    </row>
    <row r="22" spans="1:5" ht="11.25" customHeight="1">
      <c r="A22" s="199" t="s">
        <v>353</v>
      </c>
      <c r="B22" s="346">
        <f>'Anexo_1_-_Balanço_Orçamentário'!J120</f>
        <v>600463.46</v>
      </c>
      <c r="C22" s="346"/>
      <c r="D22" s="346"/>
      <c r="E22" s="346"/>
    </row>
    <row r="23" spans="1:5" ht="11.25" customHeight="1">
      <c r="A23" s="200" t="s">
        <v>354</v>
      </c>
      <c r="B23" s="347">
        <f>'Anexo_1_-_Balanço_Orçamentário'!H121</f>
        <v>0</v>
      </c>
      <c r="C23" s="347"/>
      <c r="D23" s="347"/>
      <c r="E23" s="347"/>
    </row>
    <row r="24" spans="1:5" s="196" customFormat="1" ht="21" customHeight="1">
      <c r="A24" s="195" t="s">
        <v>355</v>
      </c>
      <c r="B24" s="344" t="s">
        <v>14</v>
      </c>
      <c r="C24" s="344"/>
      <c r="D24" s="344"/>
      <c r="E24" s="344"/>
    </row>
    <row r="25" spans="1:5" ht="11.25" customHeight="1">
      <c r="A25" s="199" t="s">
        <v>356</v>
      </c>
      <c r="B25" s="349">
        <f>'Anexo_2_-_Função_e_Subfunção'!F181</f>
        <v>920098.61</v>
      </c>
      <c r="C25" s="349"/>
      <c r="D25" s="349"/>
      <c r="E25" s="349"/>
    </row>
    <row r="26" spans="1:5" ht="11.25" customHeight="1">
      <c r="A26" s="201" t="s">
        <v>357</v>
      </c>
      <c r="B26" s="347">
        <f>'Anexo_2_-_Função_e_Subfunção'!J181</f>
        <v>600463.46</v>
      </c>
      <c r="C26" s="347"/>
      <c r="D26" s="347"/>
      <c r="E26" s="347"/>
    </row>
    <row r="27" spans="1:5" s="196" customFormat="1" ht="23.25" customHeight="1">
      <c r="A27" s="202" t="s">
        <v>358</v>
      </c>
      <c r="B27" s="351" t="s">
        <v>14</v>
      </c>
      <c r="C27" s="351"/>
      <c r="D27" s="351"/>
      <c r="E27" s="351"/>
    </row>
    <row r="28" spans="1:5" ht="15.75" customHeight="1">
      <c r="A28" s="203" t="s">
        <v>359</v>
      </c>
      <c r="B28" s="352"/>
      <c r="C28" s="352"/>
      <c r="D28" s="352"/>
      <c r="E28" s="352"/>
    </row>
    <row r="29" spans="1:5" ht="11.25" customHeight="1">
      <c r="A29" s="199"/>
      <c r="D29" s="193"/>
      <c r="E29" s="204"/>
    </row>
    <row r="30" spans="1:5" s="196" customFormat="1">
      <c r="A30" s="205" t="s">
        <v>360</v>
      </c>
      <c r="B30" s="344" t="s">
        <v>14</v>
      </c>
      <c r="C30" s="344"/>
      <c r="D30" s="344"/>
      <c r="E30" s="344"/>
    </row>
    <row r="31" spans="1:5" s="207" customFormat="1" ht="11.25" customHeight="1">
      <c r="A31" s="206" t="s">
        <v>361</v>
      </c>
      <c r="B31" s="345"/>
      <c r="C31" s="345"/>
      <c r="D31" s="345"/>
      <c r="E31" s="345"/>
    </row>
    <row r="32" spans="1:5" ht="11.25" customHeight="1">
      <c r="A32" s="199" t="s">
        <v>362</v>
      </c>
      <c r="B32" s="348"/>
      <c r="C32" s="348"/>
      <c r="D32" s="348"/>
      <c r="E32" s="348"/>
    </row>
    <row r="33" spans="1:5" ht="11.25" customHeight="1">
      <c r="A33" s="199" t="s">
        <v>363</v>
      </c>
      <c r="B33" s="348"/>
      <c r="C33" s="348"/>
      <c r="D33" s="348"/>
      <c r="E33" s="348"/>
    </row>
    <row r="34" spans="1:5" ht="11.25" customHeight="1">
      <c r="A34" s="199" t="s">
        <v>364</v>
      </c>
      <c r="B34" s="348"/>
      <c r="C34" s="348"/>
      <c r="D34" s="348"/>
      <c r="E34" s="348"/>
    </row>
    <row r="35" spans="1:5" ht="11.25" customHeight="1">
      <c r="A35" s="206" t="s">
        <v>365</v>
      </c>
      <c r="B35" s="348"/>
      <c r="C35" s="348"/>
      <c r="D35" s="348"/>
      <c r="E35" s="348"/>
    </row>
    <row r="36" spans="1:5" ht="11.25" customHeight="1">
      <c r="A36" s="199" t="s">
        <v>362</v>
      </c>
      <c r="B36" s="348"/>
      <c r="C36" s="348"/>
      <c r="D36" s="348"/>
      <c r="E36" s="348"/>
    </row>
    <row r="37" spans="1:5" ht="11.25" customHeight="1">
      <c r="A37" s="199" t="s">
        <v>363</v>
      </c>
      <c r="B37" s="348"/>
      <c r="C37" s="348"/>
      <c r="D37" s="348"/>
      <c r="E37" s="348"/>
    </row>
    <row r="38" spans="1:5" ht="11.25" customHeight="1">
      <c r="A38" s="200" t="s">
        <v>364</v>
      </c>
      <c r="B38" s="353"/>
      <c r="C38" s="353"/>
      <c r="D38" s="353"/>
      <c r="E38" s="353"/>
    </row>
    <row r="39" spans="1:5" ht="11.25" customHeight="1">
      <c r="A39" s="199"/>
      <c r="E39" s="204"/>
    </row>
    <row r="40" spans="1:5" ht="11.25" customHeight="1">
      <c r="A40" s="208"/>
      <c r="B40" s="208" t="s">
        <v>366</v>
      </c>
      <c r="C40" s="208" t="s">
        <v>367</v>
      </c>
      <c r="D40" s="350" t="s">
        <v>368</v>
      </c>
      <c r="E40" s="350"/>
    </row>
    <row r="41" spans="1:5" ht="11.25" customHeight="1">
      <c r="A41" s="209" t="s">
        <v>369</v>
      </c>
      <c r="B41" s="209" t="s">
        <v>370</v>
      </c>
      <c r="C41" s="209" t="s">
        <v>14</v>
      </c>
      <c r="D41" s="210"/>
      <c r="E41" s="211"/>
    </row>
    <row r="42" spans="1:5" ht="11.25" customHeight="1">
      <c r="A42" s="212"/>
      <c r="B42" s="209" t="s">
        <v>371</v>
      </c>
      <c r="C42" s="209"/>
      <c r="D42" s="210"/>
      <c r="E42" s="211"/>
    </row>
    <row r="43" spans="1:5" ht="11.25" customHeight="1">
      <c r="A43" s="213"/>
      <c r="B43" s="214" t="s">
        <v>15</v>
      </c>
      <c r="C43" s="214" t="s">
        <v>16</v>
      </c>
      <c r="D43" s="355" t="s">
        <v>17</v>
      </c>
      <c r="E43" s="355"/>
    </row>
    <row r="44" spans="1:5" ht="11.25" customHeight="1">
      <c r="A44" s="198" t="s">
        <v>372</v>
      </c>
      <c r="B44" s="204"/>
      <c r="C44" s="198"/>
      <c r="D44" s="215"/>
      <c r="E44" s="216"/>
    </row>
    <row r="45" spans="1:5" ht="11.25" customHeight="1">
      <c r="A45" s="201" t="s">
        <v>373</v>
      </c>
      <c r="B45" s="217"/>
      <c r="C45" s="201"/>
      <c r="D45" s="200"/>
      <c r="E45" s="217"/>
    </row>
    <row r="46" spans="1:5" ht="11.25" customHeight="1">
      <c r="A46" s="199"/>
      <c r="E46" s="204"/>
    </row>
    <row r="47" spans="1:5" ht="11.25" customHeight="1">
      <c r="A47" s="344" t="s">
        <v>374</v>
      </c>
      <c r="B47" s="218" t="s">
        <v>375</v>
      </c>
      <c r="C47" s="208" t="s">
        <v>376</v>
      </c>
      <c r="D47" s="219" t="s">
        <v>377</v>
      </c>
      <c r="E47" s="208" t="s">
        <v>309</v>
      </c>
    </row>
    <row r="48" spans="1:5" ht="11.25" customHeight="1">
      <c r="A48" s="344"/>
      <c r="B48" s="220"/>
      <c r="C48" s="214" t="s">
        <v>14</v>
      </c>
      <c r="D48" s="221" t="s">
        <v>14</v>
      </c>
      <c r="E48" s="214" t="s">
        <v>378</v>
      </c>
    </row>
    <row r="49" spans="1:5" ht="11.25" customHeight="1">
      <c r="A49" s="198" t="s">
        <v>379</v>
      </c>
      <c r="B49" s="222">
        <f>SUM(B50:B54)</f>
        <v>0</v>
      </c>
      <c r="C49" s="222">
        <f>SUM(C50:C54)</f>
        <v>0</v>
      </c>
      <c r="D49" s="222">
        <f>SUM(D50:D54)</f>
        <v>0</v>
      </c>
      <c r="E49" s="222">
        <f>SUM(E50:E54)</f>
        <v>0</v>
      </c>
    </row>
    <row r="50" spans="1:5" ht="11.25" customHeight="1">
      <c r="A50" s="198" t="s">
        <v>380</v>
      </c>
      <c r="B50" s="222"/>
      <c r="C50" s="223"/>
      <c r="D50" s="223"/>
      <c r="E50" s="224"/>
    </row>
    <row r="51" spans="1:5" ht="11.25" customHeight="1">
      <c r="A51" s="198" t="s">
        <v>381</v>
      </c>
      <c r="B51" s="222"/>
      <c r="C51" s="223"/>
      <c r="D51" s="223"/>
      <c r="E51" s="224"/>
    </row>
    <row r="52" spans="1:5" ht="11.25" customHeight="1">
      <c r="A52" s="198" t="s">
        <v>382</v>
      </c>
      <c r="B52" s="222"/>
      <c r="C52" s="223"/>
      <c r="D52" s="223"/>
      <c r="E52" s="224"/>
    </row>
    <row r="53" spans="1:5" ht="11.25" customHeight="1">
      <c r="A53" s="198" t="s">
        <v>383</v>
      </c>
      <c r="B53" s="222">
        <f>'Anexo_7_-_RP_Poder_e_Órgão'!B30+'Anexo_7_-_RP_Poder_e_Órgão'!C30</f>
        <v>0</v>
      </c>
      <c r="C53" s="223">
        <f>'Anexo_7_-_RP_Poder_e_Órgão'!E30</f>
        <v>0</v>
      </c>
      <c r="D53" s="223">
        <f>'Anexo_7_-_RP_Poder_e_Órgão'!D30</f>
        <v>0</v>
      </c>
      <c r="E53" s="224">
        <f>'Anexo_7_-_RP_Poder_e_Órgão'!F30</f>
        <v>0</v>
      </c>
    </row>
    <row r="54" spans="1:5" ht="11.25" customHeight="1">
      <c r="A54" s="198" t="s">
        <v>384</v>
      </c>
      <c r="B54" s="222"/>
      <c r="C54" s="223"/>
      <c r="D54" s="223"/>
      <c r="E54" s="224"/>
    </row>
    <row r="55" spans="1:5" ht="11.25" customHeight="1">
      <c r="A55" s="198" t="s">
        <v>385</v>
      </c>
      <c r="B55" s="222">
        <f>SUM(B56:B60)</f>
        <v>261813.61000000002</v>
      </c>
      <c r="C55" s="222">
        <f>SUM(C56:C60)</f>
        <v>1609.1100000000001</v>
      </c>
      <c r="D55" s="222">
        <f>SUM(D56:D60)</f>
        <v>219356.67</v>
      </c>
      <c r="E55" s="222">
        <f>SUM(E56:E60)</f>
        <v>40847.830000000016</v>
      </c>
    </row>
    <row r="56" spans="1:5" ht="11.25" customHeight="1">
      <c r="A56" s="198" t="s">
        <v>380</v>
      </c>
      <c r="B56" s="222"/>
      <c r="C56" s="223"/>
      <c r="D56" s="223"/>
      <c r="E56" s="224"/>
    </row>
    <row r="57" spans="1:5" ht="11.25" customHeight="1">
      <c r="A57" s="198" t="s">
        <v>381</v>
      </c>
      <c r="B57" s="222"/>
      <c r="C57" s="223"/>
      <c r="D57" s="223"/>
      <c r="E57" s="224"/>
    </row>
    <row r="58" spans="1:5" ht="11.25" customHeight="1">
      <c r="A58" s="198" t="s">
        <v>382</v>
      </c>
      <c r="B58" s="222"/>
      <c r="C58" s="223"/>
      <c r="D58" s="223"/>
      <c r="E58" s="224"/>
    </row>
    <row r="59" spans="1:5" ht="11.25" customHeight="1">
      <c r="A59" s="198" t="s">
        <v>383</v>
      </c>
      <c r="B59" s="222">
        <f>'Anexo_7_-_RP_Poder_e_Órgão'!G30+'Anexo_7_-_RP_Poder_e_Órgão'!H30</f>
        <v>261813.61000000002</v>
      </c>
      <c r="C59" s="223">
        <f>'Anexo_7_-_RP_Poder_e_Órgão'!K30</f>
        <v>1609.1100000000001</v>
      </c>
      <c r="D59" s="223">
        <f>'Anexo_7_-_RP_Poder_e_Órgão'!J30</f>
        <v>219356.67</v>
      </c>
      <c r="E59" s="224">
        <f>'Anexo_7_-_RP_Poder_e_Órgão'!L30</f>
        <v>40847.830000000016</v>
      </c>
    </row>
    <row r="60" spans="1:5" ht="11.25" customHeight="1">
      <c r="A60" s="198" t="s">
        <v>384</v>
      </c>
      <c r="B60" s="222"/>
      <c r="C60" s="223"/>
      <c r="D60" s="225"/>
      <c r="E60" s="226"/>
    </row>
    <row r="61" spans="1:5" ht="11.25" customHeight="1">
      <c r="A61" s="227" t="s">
        <v>386</v>
      </c>
      <c r="B61" s="228">
        <f>B49+B55</f>
        <v>261813.61000000002</v>
      </c>
      <c r="C61" s="228">
        <f>C49+C55</f>
        <v>1609.1100000000001</v>
      </c>
      <c r="D61" s="228">
        <f>D49+D55</f>
        <v>219356.67</v>
      </c>
      <c r="E61" s="228">
        <f>E49+E55</f>
        <v>40847.830000000016</v>
      </c>
    </row>
    <row r="62" spans="1:5" ht="11.25" customHeight="1">
      <c r="A62" s="208"/>
      <c r="B62" s="229" t="s">
        <v>387</v>
      </c>
      <c r="C62" s="356" t="s">
        <v>388</v>
      </c>
      <c r="D62" s="356"/>
      <c r="E62" s="356"/>
    </row>
    <row r="63" spans="1:5" ht="11.25" customHeight="1">
      <c r="A63" s="209" t="s">
        <v>389</v>
      </c>
      <c r="B63" s="230" t="s">
        <v>14</v>
      </c>
      <c r="C63" s="219" t="s">
        <v>390</v>
      </c>
      <c r="D63" s="350" t="s">
        <v>391</v>
      </c>
      <c r="E63" s="350"/>
    </row>
    <row r="64" spans="1:5" ht="11.25" customHeight="1">
      <c r="A64" s="214"/>
      <c r="B64" s="220"/>
      <c r="C64" s="214" t="s">
        <v>392</v>
      </c>
      <c r="D64" s="221"/>
      <c r="E64" s="220"/>
    </row>
    <row r="65" spans="1:5" ht="11.25" customHeight="1">
      <c r="A65" s="198" t="s">
        <v>393</v>
      </c>
      <c r="B65" s="204"/>
      <c r="C65" s="231"/>
      <c r="D65" s="215"/>
      <c r="E65" s="216"/>
    </row>
    <row r="66" spans="1:5" ht="11.25" customHeight="1">
      <c r="A66" s="198" t="s">
        <v>394</v>
      </c>
      <c r="B66" s="204"/>
      <c r="C66" s="231"/>
      <c r="D66" s="199"/>
      <c r="E66" s="204"/>
    </row>
    <row r="67" spans="1:5" ht="11.25" customHeight="1">
      <c r="A67" s="198" t="s">
        <v>395</v>
      </c>
      <c r="B67" s="204"/>
      <c r="C67" s="231"/>
      <c r="D67" s="199"/>
      <c r="E67" s="204"/>
    </row>
    <row r="68" spans="1:5" ht="11.25" customHeight="1">
      <c r="A68" s="201" t="s">
        <v>396</v>
      </c>
      <c r="B68" s="217"/>
      <c r="C68" s="232"/>
      <c r="D68" s="233"/>
      <c r="E68" s="234"/>
    </row>
    <row r="69" spans="1:5" s="196" customFormat="1" ht="21.75" customHeight="1">
      <c r="A69" s="235" t="s">
        <v>397</v>
      </c>
      <c r="B69" s="344" t="s">
        <v>398</v>
      </c>
      <c r="C69" s="344"/>
      <c r="D69" s="344" t="s">
        <v>399</v>
      </c>
      <c r="E69" s="344"/>
    </row>
    <row r="70" spans="1:5" ht="11.25" customHeight="1">
      <c r="A70" s="236" t="s">
        <v>400</v>
      </c>
      <c r="B70" s="237"/>
      <c r="C70" s="238"/>
      <c r="D70" s="215"/>
      <c r="E70" s="216"/>
    </row>
    <row r="71" spans="1:5" ht="11.25" customHeight="1">
      <c r="A71" s="201" t="s">
        <v>401</v>
      </c>
      <c r="B71" s="200"/>
      <c r="C71" s="217"/>
      <c r="D71" s="200"/>
      <c r="E71" s="217"/>
    </row>
    <row r="72" spans="1:5" s="196" customFormat="1" ht="21.75" customHeight="1">
      <c r="A72" s="195" t="s">
        <v>402</v>
      </c>
      <c r="B72" s="195" t="s">
        <v>403</v>
      </c>
      <c r="C72" s="239" t="s">
        <v>404</v>
      </c>
      <c r="D72" s="195" t="s">
        <v>405</v>
      </c>
      <c r="E72" s="195" t="s">
        <v>406</v>
      </c>
    </row>
    <row r="73" spans="1:5" ht="11.25" customHeight="1">
      <c r="A73" s="198" t="s">
        <v>407</v>
      </c>
      <c r="B73" s="236"/>
      <c r="C73" s="240"/>
      <c r="D73" s="236"/>
      <c r="E73" s="236"/>
    </row>
    <row r="74" spans="1:5" ht="11.25" customHeight="1">
      <c r="A74" s="198" t="s">
        <v>408</v>
      </c>
      <c r="B74" s="198"/>
      <c r="C74" s="241"/>
      <c r="D74" s="198"/>
      <c r="E74" s="198"/>
    </row>
    <row r="75" spans="1:5" ht="11.25" customHeight="1">
      <c r="A75" s="198" t="s">
        <v>409</v>
      </c>
      <c r="B75" s="198"/>
      <c r="C75" s="241"/>
      <c r="D75" s="198"/>
      <c r="E75" s="198"/>
    </row>
    <row r="76" spans="1:5" ht="11.25" customHeight="1">
      <c r="A76" s="198" t="s">
        <v>364</v>
      </c>
      <c r="B76" s="198"/>
      <c r="C76" s="241"/>
      <c r="D76" s="198"/>
      <c r="E76" s="198"/>
    </row>
    <row r="77" spans="1:5" ht="11.25" customHeight="1">
      <c r="A77" s="198" t="s">
        <v>410</v>
      </c>
      <c r="B77" s="198"/>
      <c r="C77" s="241"/>
      <c r="D77" s="198"/>
      <c r="E77" s="198"/>
    </row>
    <row r="78" spans="1:5" ht="11.25" customHeight="1">
      <c r="A78" s="198" t="s">
        <v>408</v>
      </c>
      <c r="B78" s="198"/>
      <c r="C78" s="241"/>
      <c r="D78" s="198"/>
      <c r="E78" s="198"/>
    </row>
    <row r="79" spans="1:5" ht="11.25" customHeight="1">
      <c r="A79" s="198" t="s">
        <v>409</v>
      </c>
      <c r="B79" s="198"/>
      <c r="C79" s="241"/>
      <c r="D79" s="198"/>
      <c r="E79" s="198"/>
    </row>
    <row r="80" spans="1:5" ht="11.25" customHeight="1">
      <c r="A80" s="198" t="s">
        <v>364</v>
      </c>
      <c r="B80" s="198"/>
      <c r="C80" s="241"/>
      <c r="D80" s="198"/>
      <c r="E80" s="198"/>
    </row>
    <row r="81" spans="1:21" s="196" customFormat="1" ht="21" customHeight="1">
      <c r="A81" s="195" t="s">
        <v>411</v>
      </c>
      <c r="B81" s="344" t="s">
        <v>398</v>
      </c>
      <c r="C81" s="344"/>
      <c r="D81" s="344" t="s">
        <v>412</v>
      </c>
      <c r="E81" s="344"/>
    </row>
    <row r="82" spans="1:21" ht="11.25" customHeight="1">
      <c r="A82" s="198" t="s">
        <v>413</v>
      </c>
      <c r="B82" s="215"/>
      <c r="C82" s="216"/>
      <c r="D82" s="215"/>
      <c r="E82" s="216"/>
    </row>
    <row r="83" spans="1:21" ht="11.25" customHeight="1">
      <c r="A83" s="201" t="s">
        <v>414</v>
      </c>
      <c r="B83" s="200"/>
      <c r="C83" s="217"/>
      <c r="D83" s="233"/>
      <c r="E83" s="234"/>
    </row>
    <row r="84" spans="1:21" ht="11.25" customHeight="1">
      <c r="A84" s="200"/>
      <c r="B84" s="242"/>
      <c r="E84" s="204"/>
    </row>
    <row r="85" spans="1:21" ht="11.25" customHeight="1">
      <c r="A85" s="208"/>
      <c r="B85" s="229" t="s">
        <v>415</v>
      </c>
      <c r="C85" s="356" t="s">
        <v>416</v>
      </c>
      <c r="D85" s="356"/>
      <c r="E85" s="356"/>
    </row>
    <row r="86" spans="1:21" ht="11.25" customHeight="1">
      <c r="A86" s="209" t="s">
        <v>417</v>
      </c>
      <c r="B86" s="230" t="s">
        <v>14</v>
      </c>
      <c r="C86" s="219" t="s">
        <v>390</v>
      </c>
      <c r="D86" s="350" t="s">
        <v>391</v>
      </c>
      <c r="E86" s="350"/>
    </row>
    <row r="87" spans="1:21" ht="11.25" customHeight="1">
      <c r="A87" s="214"/>
      <c r="B87" s="243"/>
      <c r="C87" s="214" t="s">
        <v>392</v>
      </c>
      <c r="D87" s="221"/>
      <c r="E87" s="220"/>
    </row>
    <row r="88" spans="1:21" ht="11.25" customHeight="1">
      <c r="A88" s="227" t="s">
        <v>418</v>
      </c>
      <c r="B88" s="244"/>
      <c r="C88" s="245"/>
      <c r="D88" s="203"/>
      <c r="E88" s="244"/>
    </row>
    <row r="89" spans="1:21" ht="11.25" customHeight="1">
      <c r="A89" s="203"/>
      <c r="B89" s="246"/>
      <c r="C89" s="247"/>
      <c r="D89" s="246"/>
      <c r="E89" s="244"/>
    </row>
    <row r="90" spans="1:21" s="196" customFormat="1" ht="21.75" customHeight="1">
      <c r="A90" s="248" t="s">
        <v>419</v>
      </c>
      <c r="B90" s="344" t="s">
        <v>420</v>
      </c>
      <c r="C90" s="344"/>
      <c r="D90" s="344"/>
      <c r="E90" s="344"/>
    </row>
    <row r="91" spans="1:21" ht="11.25" customHeight="1">
      <c r="A91" s="227" t="s">
        <v>421</v>
      </c>
      <c r="B91" s="203"/>
      <c r="C91" s="247"/>
      <c r="D91" s="246"/>
      <c r="E91" s="244"/>
    </row>
    <row r="92" spans="1:21" ht="16.5" customHeight="1">
      <c r="A92" s="254" t="str">
        <f>'Anexo_7_-_RP_Poder_e_Órgão'!A31:M31</f>
        <v>FONTE: Sistema FIPLAN, Unidade Responsável: SEFAZ/SATE. Emissão: 17/07/24</v>
      </c>
      <c r="F92" s="249"/>
      <c r="G92" s="249"/>
      <c r="H92" s="249"/>
      <c r="I92" s="249"/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</row>
    <row r="93" spans="1:21" ht="12.75">
      <c r="A93" s="354"/>
      <c r="B93" s="354"/>
      <c r="C93" s="354"/>
      <c r="D93" s="354"/>
      <c r="E93" s="354"/>
    </row>
    <row r="94" spans="1:21" ht="11.25" customHeight="1">
      <c r="A94" s="250"/>
    </row>
  </sheetData>
  <mergeCells count="48">
    <mergeCell ref="A93:E93"/>
    <mergeCell ref="D43:E43"/>
    <mergeCell ref="A47:A48"/>
    <mergeCell ref="C62:E62"/>
    <mergeCell ref="D63:E63"/>
    <mergeCell ref="B69:C69"/>
    <mergeCell ref="D69:E69"/>
    <mergeCell ref="B81:C81"/>
    <mergeCell ref="D81:E81"/>
    <mergeCell ref="C85:E85"/>
    <mergeCell ref="D86:E86"/>
    <mergeCell ref="B90:E90"/>
    <mergeCell ref="D40:E40"/>
    <mergeCell ref="B27:E27"/>
    <mergeCell ref="B28:E28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26:E26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14:E14"/>
    <mergeCell ref="A1:E1"/>
    <mergeCell ref="A2:E2"/>
    <mergeCell ref="A3:E3"/>
    <mergeCell ref="A4:E4"/>
    <mergeCell ref="A5:E5"/>
    <mergeCell ref="A6:E6"/>
    <mergeCell ref="B9:E9"/>
    <mergeCell ref="B10:E10"/>
    <mergeCell ref="B11:E11"/>
    <mergeCell ref="B12:E12"/>
    <mergeCell ref="B13:E13"/>
  </mergeCells>
  <printOptions horizontalCentered="1"/>
  <pageMargins left="0.78740157480314998" right="0.78740157480314998" top="0.98385826771653506" bottom="0.98385826771653506" header="0.511811023622047" footer="0.511811023622047"/>
  <pageSetup paperSize="9" scale="55" fitToWidth="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8" ma:contentTypeDescription="Crie um novo documento." ma:contentTypeScope="" ma:versionID="6d545cddd53d4e000235a135612cb809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5017b5ad59b93c8c305133a58a09c066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b798373-6419-467c-bf97-4a436d70a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333199-5b49-4d25-bab2-259c2ee157ac}" ma:internalName="TaxCatchAll" ma:showField="CatchAllData" ma:web="6fbd7019-68ca-45d2-a86f-79790d677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118ba8-4e44-4c8a-8854-9fe1a7502fe9">
      <Terms xmlns="http://schemas.microsoft.com/office/infopath/2007/PartnerControls"/>
    </lcf76f155ced4ddcb4097134ff3c332f>
    <TaxCatchAll xmlns="6fbd7019-68ca-45d2-a86f-79790d677e4e" xsi:nil="true"/>
  </documentManagement>
</p:properties>
</file>

<file path=customXml/itemProps1.xml><?xml version="1.0" encoding="utf-8"?>
<ds:datastoreItem xmlns:ds="http://schemas.openxmlformats.org/officeDocument/2006/customXml" ds:itemID="{CA0E4216-86AA-4A30-8D6E-EA5D403E49D9}"/>
</file>

<file path=customXml/itemProps2.xml><?xml version="1.0" encoding="utf-8"?>
<ds:datastoreItem xmlns:ds="http://schemas.openxmlformats.org/officeDocument/2006/customXml" ds:itemID="{23624B20-6A81-4ECC-B1D5-2A7E8BE8E8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040591-F9AA-43CE-A8AE-0C47A905AF7E}">
  <ds:schemaRefs>
    <ds:schemaRef ds:uri="http://schemas.microsoft.com/office/2006/metadata/properties"/>
    <ds:schemaRef ds:uri="http://schemas.microsoft.com/office/infopath/2007/PartnerControls"/>
    <ds:schemaRef ds:uri="12118ba8-4e44-4c8a-8854-9fe1a7502fe9"/>
    <ds:schemaRef ds:uri="6fbd7019-68ca-45d2-a86f-79790d677e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687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Anexo_1_-_Balanço_Orçamentário</vt:lpstr>
      <vt:lpstr>Anexo_2_-_Função_e_Subfunção</vt:lpstr>
      <vt:lpstr>Anexo_7_-_RP_Poder_e_Órgão</vt:lpstr>
      <vt:lpstr>Anexo_14_-_Simplificado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Anderson Matos</cp:lastModifiedBy>
  <cp:revision>111</cp:revision>
  <cp:lastPrinted>2017-05-12T16:23:17Z</cp:lastPrinted>
  <dcterms:created xsi:type="dcterms:W3CDTF">2004-08-09T19:29:24Z</dcterms:created>
  <dcterms:modified xsi:type="dcterms:W3CDTF">2024-07-17T22:53:33Z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0x010100D3B307CAD439494E877E37F3DADAA8BD</vt:lpwstr>
  </property>
  <property fmtid="{D5CDD505-2E9C-101B-9397-08002B2CF9AE}" pid="3" name="MediaServiceImageTags">
    <vt:lpwstr/>
  </property>
</Properties>
</file>