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2- RREO FUNAMP/2024/"/>
    </mc:Choice>
  </mc:AlternateContent>
  <xr:revisionPtr revIDLastSave="0" documentId="13_ncr:4000b_{DE416154-D8F4-4162-ACA9-7497D5F11961}" xr6:coauthVersionLast="47" xr6:coauthVersionMax="47" xr10:uidLastSave="{00000000-0000-0000-0000-000000000000}"/>
  <bookViews>
    <workbookView xWindow="-120" yWindow="-120" windowWidth="29040" windowHeight="15720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!#REF!</definedName>
    <definedName name="Cancela" localSheetId="0">"""""""#REF!~#REF!"""""""</definedName>
    <definedName name="Cancela">"""""""#REF!~#REF!"""""""</definedName>
    <definedName name="ClassPrevAtu">!#REF!</definedName>
    <definedName name="ClassPrevInicial">!#REF!</definedName>
    <definedName name="ClassRecAnt">!#REF!</definedName>
    <definedName name="ClassRecBim">!#REF!</definedName>
    <definedName name="ClassRecNoBim">!#REF!</definedName>
    <definedName name="CritEx">!#REF!</definedName>
    <definedName name="DespAcao">!#REF!</definedName>
    <definedName name="DespElem">!#REF!</definedName>
    <definedName name="doExeAnt">!#REF!</definedName>
    <definedName name="doExercicio">!#REF!</definedName>
    <definedName name="DotacaoAtualizada">!#REF!</definedName>
    <definedName name="DotacaoInicial">!#REF!</definedName>
    <definedName name="dsfrw" localSheetId="0">"""""""#REF!~#REF!"""""""</definedName>
    <definedName name="dsfrw">"""""""#REF!~#REF!"""""""</definedName>
    <definedName name="Elementos">!#REF!</definedName>
    <definedName name="fdsafs" localSheetId="0">"""""""#REF!~#REF!"""""""</definedName>
    <definedName name="fdsafs">"""""""#REF!~#REF!"""""""</definedName>
    <definedName name="fdsf" localSheetId="0">!#REF!</definedName>
    <definedName name="fdsf">!#REF!</definedName>
    <definedName name="fhksjd" localSheetId="0">"""""""#REF!~#REF!"""""""</definedName>
    <definedName name="fhksjd">"""""""#REF!~#REF!"""""""</definedName>
    <definedName name="fsdfs" localSheetId="0">!#REF!</definedName>
    <definedName name="fsdfs">!#REF!</definedName>
    <definedName name="LiqAteBimAnt">!#REF!</definedName>
    <definedName name="LiqAteBimestre">!#REF!</definedName>
    <definedName name="LiqNoBim">!#REF!</definedName>
    <definedName name="Naturezas">!#REF!</definedName>
    <definedName name="nobo1" localSheetId="0">!#REF!</definedName>
    <definedName name="nobo1">!#REF!</definedName>
    <definedName name="Novo" localSheetId="0">!#REF!</definedName>
    <definedName name="Novo">!#REF!</definedName>
    <definedName name="Plan" localSheetId="0">!#REF!</definedName>
    <definedName name="Plan">!#REF!</definedName>
    <definedName name="Planilha" localSheetId="0">!#REF!</definedName>
    <definedName name="Planilha">!#REF!</definedName>
    <definedName name="Planilha_1" localSheetId="0">"""""""#REF!~#REF!"""""""</definedName>
    <definedName name="Planilha_1">"""""""#REF!~#REF!"""""""</definedName>
    <definedName name="Planilha_1ÁreaTotal" localSheetId="0">"""""""#REF!~#REF!"""""""</definedName>
    <definedName name="Planilha_1ÁreaTotal">"""""""#REF!~#REF!"""""""</definedName>
    <definedName name="Planilha_1CabGráfico" localSheetId="0">!#REF!</definedName>
    <definedName name="Planilha_1CabGráfico">!#REF!</definedName>
    <definedName name="Planilha_1TítCols" localSheetId="0">"""""""#REF!~#REF!"""""""</definedName>
    <definedName name="Planilha_1TítCols">"""""""#REF!~#REF!"""""""</definedName>
    <definedName name="Planilha_1TítLins" localSheetId="0">!#REF!</definedName>
    <definedName name="Planilha_1TítLins">!#REF!</definedName>
    <definedName name="Planilha_2ÁreaTotal" localSheetId="0">"""""""#REF!~#REF!"""""""</definedName>
    <definedName name="Planilha_2ÁreaTotal">"""""""#REF!~#REF!"""""""</definedName>
    <definedName name="Planilha_2CabGráfico" localSheetId="0">!#REF!</definedName>
    <definedName name="Planilha_2CabGráfico">!#REF!</definedName>
    <definedName name="Planilha_2TítCols" localSheetId="0">"""""""#REF!~#REF!"""""""</definedName>
    <definedName name="Planilha_2TítCols">"""""""#REF!~#REF!"""""""</definedName>
    <definedName name="Planilha_2TítLins" localSheetId="0">!#REF!</definedName>
    <definedName name="Planilha_2TítLins">!#REF!</definedName>
    <definedName name="Planilha_3ÁreaTotal" localSheetId="0">"""""""#REF!~#REF!"""""""</definedName>
    <definedName name="Planilha_3ÁreaTotal">"""""""#REF!~#REF!"""""""</definedName>
    <definedName name="Planilha_3CabGráfico" localSheetId="0">!#REF!</definedName>
    <definedName name="Planilha_3CabGráfico">!#REF!</definedName>
    <definedName name="Planilha_3TítCols" localSheetId="0">"""""""#REF!~#REF!"""""""</definedName>
    <definedName name="Planilha_3TítCols">"""""""#REF!~#REF!"""""""</definedName>
    <definedName name="Planilha_3TítLins" localSheetId="0">!#REF!</definedName>
    <definedName name="Planilha_3TítLins">!#REF!</definedName>
    <definedName name="Planilha_4ÁreaTotal" localSheetId="0">"""""""#REF!~#REF!"""""""</definedName>
    <definedName name="Planilha_4ÁreaTotal">"""""""#REF!~#REF!"""""""</definedName>
    <definedName name="Planilha_4TítCols" localSheetId="0">"""""""#REF!~#REF!"""""""</definedName>
    <definedName name="Planilha_4TítCols">"""""""#REF!~#REF!"""""""</definedName>
    <definedName name="Planilha_Educação" localSheetId="0">"""""""#REF!~#REF!"""""""</definedName>
    <definedName name="Planilha_Educação">"""""""#REF!~#REF!"""""""</definedName>
    <definedName name="Planilha1" localSheetId="0">"""""""#REF!~#REF!"""""""</definedName>
    <definedName name="Planilha1">"""""""#REF!~#REF!"""""""</definedName>
    <definedName name="Planilhas" localSheetId="0">!#REF!</definedName>
    <definedName name="Planilhas">!#REF!</definedName>
    <definedName name="PrevAtu">!#REF!</definedName>
    <definedName name="PrevInicial">!#REF!</definedName>
    <definedName name="RecAnt">!#REF!</definedName>
    <definedName name="RecBim">!#REF!</definedName>
    <definedName name="RecNBim">!#REF!</definedName>
    <definedName name="RecNoBim">!#REF!</definedName>
    <definedName name="rgps" localSheetId="0">!#REF!</definedName>
    <definedName name="rgps">!#REF!</definedName>
    <definedName name="RGPS1" localSheetId="0">!#REF!</definedName>
    <definedName name="RGPS1">!#REF!</definedName>
    <definedName name="RGPS2" localSheetId="0">"""""""#REF!~#REF!"""""""</definedName>
    <definedName name="RGPS2">"""""""#REF!~#REF!"""""""</definedName>
    <definedName name="xxx" localSheetId="0">"""""""#REF!~#REF!"""""""</definedName>
    <definedName name="xxx">"""""""#REF!~#REF!"""""""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4" l="1"/>
  <c r="C55" i="4" s="1"/>
  <c r="D53" i="4"/>
  <c r="D49" i="4" s="1"/>
  <c r="B23" i="4"/>
  <c r="A31" i="3"/>
  <c r="A92" i="4" s="1"/>
  <c r="A182" i="2"/>
  <c r="A7" i="2"/>
  <c r="A7" i="3" s="1"/>
  <c r="A6" i="4" s="1"/>
  <c r="E55" i="4"/>
  <c r="K30" i="3"/>
  <c r="J30" i="3"/>
  <c r="D59" i="4" s="1"/>
  <c r="D55" i="4" s="1"/>
  <c r="H30" i="3"/>
  <c r="G30" i="3"/>
  <c r="B59" i="4" s="1"/>
  <c r="B55" i="4" s="1"/>
  <c r="D30" i="3"/>
  <c r="C30" i="3"/>
  <c r="B30" i="3"/>
  <c r="B53" i="4" s="1"/>
  <c r="B49" i="4" s="1"/>
  <c r="B61" i="4" s="1"/>
  <c r="L29" i="3"/>
  <c r="F29" i="3"/>
  <c r="M29" i="3" s="1"/>
  <c r="K26" i="3"/>
  <c r="L26" i="3" s="1"/>
  <c r="M26" i="3" s="1"/>
  <c r="F26" i="3"/>
  <c r="K16" i="3"/>
  <c r="J16" i="3"/>
  <c r="I16" i="3"/>
  <c r="I30" i="3" s="1"/>
  <c r="H16" i="3"/>
  <c r="G16" i="3"/>
  <c r="L16" i="3" s="1"/>
  <c r="L30" i="3" s="1"/>
  <c r="E59" i="4" s="1"/>
  <c r="E16" i="3"/>
  <c r="E30" i="3" s="1"/>
  <c r="C53" i="4" s="1"/>
  <c r="C49" i="4" s="1"/>
  <c r="C61" i="4" s="1"/>
  <c r="D16" i="3"/>
  <c r="C16" i="3"/>
  <c r="B16" i="3"/>
  <c r="L354" i="2"/>
  <c r="H354" i="2"/>
  <c r="L353" i="2"/>
  <c r="H353" i="2"/>
  <c r="L352" i="2"/>
  <c r="H352" i="2"/>
  <c r="L351" i="2"/>
  <c r="H351" i="2"/>
  <c r="L350" i="2"/>
  <c r="H350" i="2"/>
  <c r="L349" i="2"/>
  <c r="H349" i="2"/>
  <c r="L348" i="2"/>
  <c r="H348" i="2"/>
  <c r="L347" i="2"/>
  <c r="H347" i="2"/>
  <c r="L346" i="2"/>
  <c r="H346" i="2"/>
  <c r="M345" i="2"/>
  <c r="J345" i="2"/>
  <c r="I345" i="2"/>
  <c r="F345" i="2"/>
  <c r="E345" i="2"/>
  <c r="D345" i="2"/>
  <c r="L345" i="2" s="1"/>
  <c r="C345" i="2"/>
  <c r="L344" i="2"/>
  <c r="H344" i="2"/>
  <c r="L343" i="2"/>
  <c r="H343" i="2"/>
  <c r="L342" i="2"/>
  <c r="H342" i="2"/>
  <c r="L341" i="2"/>
  <c r="H341" i="2"/>
  <c r="M340" i="2"/>
  <c r="L340" i="2"/>
  <c r="J340" i="2"/>
  <c r="I340" i="2"/>
  <c r="F340" i="2"/>
  <c r="E340" i="2"/>
  <c r="D340" i="2"/>
  <c r="H340" i="2" s="1"/>
  <c r="C340" i="2"/>
  <c r="L339" i="2"/>
  <c r="H339" i="2"/>
  <c r="L338" i="2"/>
  <c r="H338" i="2"/>
  <c r="L337" i="2"/>
  <c r="H337" i="2"/>
  <c r="L336" i="2"/>
  <c r="H336" i="2"/>
  <c r="L335" i="2"/>
  <c r="H335" i="2"/>
  <c r="L334" i="2"/>
  <c r="H334" i="2"/>
  <c r="M333" i="2"/>
  <c r="J333" i="2"/>
  <c r="I333" i="2"/>
  <c r="F333" i="2"/>
  <c r="E333" i="2"/>
  <c r="D333" i="2"/>
  <c r="L333" i="2" s="1"/>
  <c r="C333" i="2"/>
  <c r="L332" i="2"/>
  <c r="H332" i="2"/>
  <c r="L331" i="2"/>
  <c r="H331" i="2"/>
  <c r="L330" i="2"/>
  <c r="H330" i="2"/>
  <c r="L329" i="2"/>
  <c r="H329" i="2"/>
  <c r="L328" i="2"/>
  <c r="H328" i="2"/>
  <c r="M327" i="2"/>
  <c r="J327" i="2"/>
  <c r="I327" i="2"/>
  <c r="F327" i="2"/>
  <c r="E327" i="2"/>
  <c r="D327" i="2"/>
  <c r="L327" i="2" s="1"/>
  <c r="C327" i="2"/>
  <c r="L326" i="2"/>
  <c r="H326" i="2"/>
  <c r="L325" i="2"/>
  <c r="H325" i="2"/>
  <c r="L324" i="2"/>
  <c r="H324" i="2"/>
  <c r="M323" i="2"/>
  <c r="J323" i="2"/>
  <c r="I323" i="2"/>
  <c r="F323" i="2"/>
  <c r="E323" i="2"/>
  <c r="D323" i="2"/>
  <c r="L323" i="2" s="1"/>
  <c r="C323" i="2"/>
  <c r="L322" i="2"/>
  <c r="H322" i="2"/>
  <c r="L321" i="2"/>
  <c r="H321" i="2"/>
  <c r="L320" i="2"/>
  <c r="H320" i="2"/>
  <c r="L319" i="2"/>
  <c r="H319" i="2"/>
  <c r="L318" i="2"/>
  <c r="H318" i="2"/>
  <c r="L317" i="2"/>
  <c r="H317" i="2"/>
  <c r="M316" i="2"/>
  <c r="J316" i="2"/>
  <c r="I316" i="2"/>
  <c r="H316" i="2"/>
  <c r="F316" i="2"/>
  <c r="E316" i="2"/>
  <c r="D316" i="2"/>
  <c r="L316" i="2" s="1"/>
  <c r="C316" i="2"/>
  <c r="L315" i="2"/>
  <c r="H315" i="2"/>
  <c r="L314" i="2"/>
  <c r="H314" i="2"/>
  <c r="L313" i="2"/>
  <c r="H313" i="2"/>
  <c r="L312" i="2"/>
  <c r="H312" i="2"/>
  <c r="L311" i="2"/>
  <c r="H311" i="2"/>
  <c r="L310" i="2"/>
  <c r="H310" i="2"/>
  <c r="M309" i="2"/>
  <c r="J309" i="2"/>
  <c r="I309" i="2"/>
  <c r="F309" i="2"/>
  <c r="E309" i="2"/>
  <c r="D309" i="2"/>
  <c r="L309" i="2" s="1"/>
  <c r="C309" i="2"/>
  <c r="L308" i="2"/>
  <c r="H308" i="2"/>
  <c r="L307" i="2"/>
  <c r="H307" i="2"/>
  <c r="M306" i="2"/>
  <c r="J306" i="2"/>
  <c r="I306" i="2"/>
  <c r="F306" i="2"/>
  <c r="E306" i="2"/>
  <c r="D306" i="2"/>
  <c r="C306" i="2"/>
  <c r="L305" i="2"/>
  <c r="H305" i="2"/>
  <c r="L304" i="2"/>
  <c r="H304" i="2"/>
  <c r="L303" i="2"/>
  <c r="H303" i="2"/>
  <c r="L302" i="2"/>
  <c r="H302" i="2"/>
  <c r="L301" i="2"/>
  <c r="H301" i="2"/>
  <c r="L300" i="2"/>
  <c r="H300" i="2"/>
  <c r="M299" i="2"/>
  <c r="J299" i="2"/>
  <c r="I299" i="2"/>
  <c r="F299" i="2"/>
  <c r="E299" i="2"/>
  <c r="D299" i="2"/>
  <c r="L299" i="2" s="1"/>
  <c r="C299" i="2"/>
  <c r="L298" i="2"/>
  <c r="H298" i="2"/>
  <c r="L297" i="2"/>
  <c r="H297" i="2"/>
  <c r="L296" i="2"/>
  <c r="H296" i="2"/>
  <c r="L295" i="2"/>
  <c r="H295" i="2"/>
  <c r="M294" i="2"/>
  <c r="L294" i="2"/>
  <c r="J294" i="2"/>
  <c r="I294" i="2"/>
  <c r="H294" i="2"/>
  <c r="F294" i="2"/>
  <c r="E294" i="2"/>
  <c r="D294" i="2"/>
  <c r="C294" i="2"/>
  <c r="L293" i="2"/>
  <c r="H293" i="2"/>
  <c r="L292" i="2"/>
  <c r="H292" i="2"/>
  <c r="L291" i="2"/>
  <c r="H291" i="2"/>
  <c r="L290" i="2"/>
  <c r="H290" i="2"/>
  <c r="L289" i="2"/>
  <c r="H289" i="2"/>
  <c r="L288" i="2"/>
  <c r="H288" i="2"/>
  <c r="M287" i="2"/>
  <c r="J287" i="2"/>
  <c r="I287" i="2"/>
  <c r="F287" i="2"/>
  <c r="E287" i="2"/>
  <c r="D287" i="2"/>
  <c r="L287" i="2" s="1"/>
  <c r="C287" i="2"/>
  <c r="L286" i="2"/>
  <c r="H286" i="2"/>
  <c r="L285" i="2"/>
  <c r="H285" i="2"/>
  <c r="L284" i="2"/>
  <c r="H284" i="2"/>
  <c r="M283" i="2"/>
  <c r="J283" i="2"/>
  <c r="I283" i="2"/>
  <c r="F283" i="2"/>
  <c r="E283" i="2"/>
  <c r="D283" i="2"/>
  <c r="L283" i="2" s="1"/>
  <c r="C283" i="2"/>
  <c r="L282" i="2"/>
  <c r="H282" i="2"/>
  <c r="L281" i="2"/>
  <c r="H281" i="2"/>
  <c r="L280" i="2"/>
  <c r="H280" i="2"/>
  <c r="M279" i="2"/>
  <c r="J279" i="2"/>
  <c r="I279" i="2"/>
  <c r="F279" i="2"/>
  <c r="E279" i="2"/>
  <c r="D279" i="2"/>
  <c r="L279" i="2" s="1"/>
  <c r="C279" i="2"/>
  <c r="L278" i="2"/>
  <c r="H278" i="2"/>
  <c r="L277" i="2"/>
  <c r="H277" i="2"/>
  <c r="L276" i="2"/>
  <c r="H276" i="2"/>
  <c r="L275" i="2"/>
  <c r="H275" i="2"/>
  <c r="M274" i="2"/>
  <c r="L274" i="2"/>
  <c r="J274" i="2"/>
  <c r="I274" i="2"/>
  <c r="H274" i="2"/>
  <c r="F274" i="2"/>
  <c r="E274" i="2"/>
  <c r="D274" i="2"/>
  <c r="C274" i="2"/>
  <c r="L273" i="2"/>
  <c r="H273" i="2"/>
  <c r="L272" i="2"/>
  <c r="H272" i="2"/>
  <c r="L271" i="2"/>
  <c r="H271" i="2"/>
  <c r="L270" i="2"/>
  <c r="H270" i="2"/>
  <c r="M269" i="2"/>
  <c r="J269" i="2"/>
  <c r="I269" i="2"/>
  <c r="F269" i="2"/>
  <c r="E269" i="2"/>
  <c r="D269" i="2"/>
  <c r="L269" i="2" s="1"/>
  <c r="C269" i="2"/>
  <c r="L268" i="2"/>
  <c r="H268" i="2"/>
  <c r="L267" i="2"/>
  <c r="H267" i="2"/>
  <c r="L266" i="2"/>
  <c r="H266" i="2"/>
  <c r="M265" i="2"/>
  <c r="J265" i="2"/>
  <c r="I265" i="2"/>
  <c r="F265" i="2"/>
  <c r="E265" i="2"/>
  <c r="D265" i="2"/>
  <c r="L265" i="2" s="1"/>
  <c r="C265" i="2"/>
  <c r="L264" i="2"/>
  <c r="H264" i="2"/>
  <c r="L263" i="2"/>
  <c r="H263" i="2"/>
  <c r="L262" i="2"/>
  <c r="H262" i="2"/>
  <c r="L261" i="2"/>
  <c r="H261" i="2"/>
  <c r="L260" i="2"/>
  <c r="H260" i="2"/>
  <c r="L259" i="2"/>
  <c r="H259" i="2"/>
  <c r="L258" i="2"/>
  <c r="H258" i="2"/>
  <c r="L257" i="2"/>
  <c r="H257" i="2"/>
  <c r="L256" i="2"/>
  <c r="H256" i="2"/>
  <c r="M255" i="2"/>
  <c r="J255" i="2"/>
  <c r="I255" i="2"/>
  <c r="F255" i="2"/>
  <c r="E255" i="2"/>
  <c r="D255" i="2"/>
  <c r="L255" i="2" s="1"/>
  <c r="C255" i="2"/>
  <c r="L254" i="2"/>
  <c r="H254" i="2"/>
  <c r="L253" i="2"/>
  <c r="H253" i="2"/>
  <c r="L252" i="2"/>
  <c r="H252" i="2"/>
  <c r="L251" i="2"/>
  <c r="H251" i="2"/>
  <c r="L250" i="2"/>
  <c r="H250" i="2"/>
  <c r="M249" i="2"/>
  <c r="J249" i="2"/>
  <c r="I249" i="2"/>
  <c r="F249" i="2"/>
  <c r="E249" i="2"/>
  <c r="D249" i="2"/>
  <c r="L249" i="2" s="1"/>
  <c r="C249" i="2"/>
  <c r="L248" i="2"/>
  <c r="H248" i="2"/>
  <c r="L247" i="2"/>
  <c r="H247" i="2"/>
  <c r="L246" i="2"/>
  <c r="H246" i="2"/>
  <c r="L245" i="2"/>
  <c r="H245" i="2"/>
  <c r="L244" i="2"/>
  <c r="H244" i="2"/>
  <c r="L243" i="2"/>
  <c r="H243" i="2"/>
  <c r="L242" i="2"/>
  <c r="H242" i="2"/>
  <c r="M241" i="2"/>
  <c r="J241" i="2"/>
  <c r="I241" i="2"/>
  <c r="F241" i="2"/>
  <c r="E241" i="2"/>
  <c r="D241" i="2"/>
  <c r="L241" i="2" s="1"/>
  <c r="C241" i="2"/>
  <c r="L240" i="2"/>
  <c r="H240" i="2"/>
  <c r="L239" i="2"/>
  <c r="H239" i="2"/>
  <c r="L238" i="2"/>
  <c r="H238" i="2"/>
  <c r="L237" i="2"/>
  <c r="H237" i="2"/>
  <c r="L236" i="2"/>
  <c r="H236" i="2"/>
  <c r="M235" i="2"/>
  <c r="J235" i="2"/>
  <c r="I235" i="2"/>
  <c r="F235" i="2"/>
  <c r="E235" i="2"/>
  <c r="D235" i="2"/>
  <c r="L235" i="2" s="1"/>
  <c r="C235" i="2"/>
  <c r="L234" i="2"/>
  <c r="H234" i="2"/>
  <c r="L233" i="2"/>
  <c r="H233" i="2"/>
  <c r="L232" i="2"/>
  <c r="H232" i="2"/>
  <c r="L231" i="2"/>
  <c r="H231" i="2"/>
  <c r="L230" i="2"/>
  <c r="H230" i="2"/>
  <c r="M229" i="2"/>
  <c r="J229" i="2"/>
  <c r="I229" i="2"/>
  <c r="F229" i="2"/>
  <c r="E229" i="2"/>
  <c r="D229" i="2"/>
  <c r="L229" i="2" s="1"/>
  <c r="C229" i="2"/>
  <c r="L228" i="2"/>
  <c r="H228" i="2"/>
  <c r="L227" i="2"/>
  <c r="H227" i="2"/>
  <c r="L226" i="2"/>
  <c r="H226" i="2"/>
  <c r="M225" i="2"/>
  <c r="J225" i="2"/>
  <c r="I225" i="2"/>
  <c r="F225" i="2"/>
  <c r="E225" i="2"/>
  <c r="D225" i="2"/>
  <c r="L225" i="2" s="1"/>
  <c r="C225" i="2"/>
  <c r="L224" i="2"/>
  <c r="H224" i="2"/>
  <c r="L223" i="2"/>
  <c r="H223" i="2"/>
  <c r="L222" i="2"/>
  <c r="H222" i="2"/>
  <c r="L221" i="2"/>
  <c r="H221" i="2"/>
  <c r="M220" i="2"/>
  <c r="J220" i="2"/>
  <c r="I220" i="2"/>
  <c r="F220" i="2"/>
  <c r="E220" i="2"/>
  <c r="D220" i="2"/>
  <c r="L220" i="2" s="1"/>
  <c r="C220" i="2"/>
  <c r="L219" i="2"/>
  <c r="H219" i="2"/>
  <c r="L218" i="2"/>
  <c r="H218" i="2"/>
  <c r="L217" i="2"/>
  <c r="H217" i="2"/>
  <c r="L216" i="2"/>
  <c r="H216" i="2"/>
  <c r="M215" i="2"/>
  <c r="J215" i="2"/>
  <c r="I215" i="2"/>
  <c r="F215" i="2"/>
  <c r="E215" i="2"/>
  <c r="D215" i="2"/>
  <c r="L215" i="2" s="1"/>
  <c r="C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L207" i="2"/>
  <c r="H207" i="2"/>
  <c r="L206" i="2"/>
  <c r="H206" i="2"/>
  <c r="L205" i="2"/>
  <c r="H205" i="2"/>
  <c r="L204" i="2"/>
  <c r="H204" i="2"/>
  <c r="L203" i="2"/>
  <c r="H203" i="2"/>
  <c r="M202" i="2"/>
  <c r="J202" i="2"/>
  <c r="I202" i="2"/>
  <c r="F202" i="2"/>
  <c r="E202" i="2"/>
  <c r="D202" i="2"/>
  <c r="L202" i="2" s="1"/>
  <c r="C202" i="2"/>
  <c r="L201" i="2"/>
  <c r="H201" i="2"/>
  <c r="L200" i="2"/>
  <c r="H200" i="2"/>
  <c r="L199" i="2"/>
  <c r="H199" i="2"/>
  <c r="M198" i="2"/>
  <c r="J198" i="2"/>
  <c r="I198" i="2"/>
  <c r="F198" i="2"/>
  <c r="E198" i="2"/>
  <c r="D198" i="2"/>
  <c r="L198" i="2" s="1"/>
  <c r="C198" i="2"/>
  <c r="L197" i="2"/>
  <c r="H197" i="2"/>
  <c r="L196" i="2"/>
  <c r="H196" i="2"/>
  <c r="L195" i="2"/>
  <c r="H195" i="2"/>
  <c r="M194" i="2"/>
  <c r="J194" i="2"/>
  <c r="I194" i="2"/>
  <c r="F194" i="2"/>
  <c r="E194" i="2"/>
  <c r="D194" i="2"/>
  <c r="L194" i="2" s="1"/>
  <c r="C194" i="2"/>
  <c r="L193" i="2"/>
  <c r="H193" i="2"/>
  <c r="L192" i="2"/>
  <c r="H192" i="2"/>
  <c r="L191" i="2"/>
  <c r="H191" i="2"/>
  <c r="M190" i="2"/>
  <c r="M189" i="2" s="1"/>
  <c r="M180" i="2" s="1"/>
  <c r="J190" i="2"/>
  <c r="I190" i="2"/>
  <c r="I189" i="2" s="1"/>
  <c r="I180" i="2" s="1"/>
  <c r="F190" i="2"/>
  <c r="E190" i="2"/>
  <c r="E189" i="2" s="1"/>
  <c r="E180" i="2" s="1"/>
  <c r="D190" i="2"/>
  <c r="L190" i="2" s="1"/>
  <c r="C190" i="2"/>
  <c r="L189" i="2"/>
  <c r="J189" i="2"/>
  <c r="F189" i="2"/>
  <c r="D189" i="2"/>
  <c r="H189" i="2" s="1"/>
  <c r="C189" i="2"/>
  <c r="J180" i="2"/>
  <c r="F180" i="2"/>
  <c r="D180" i="2"/>
  <c r="H180" i="2" s="1"/>
  <c r="C180" i="2"/>
  <c r="L179" i="2"/>
  <c r="H179" i="2"/>
  <c r="L178" i="2"/>
  <c r="H178" i="2"/>
  <c r="L177" i="2"/>
  <c r="H177" i="2"/>
  <c r="J176" i="2"/>
  <c r="F176" i="2"/>
  <c r="H176" i="2" s="1"/>
  <c r="L175" i="2"/>
  <c r="H175" i="2"/>
  <c r="L174" i="2"/>
  <c r="H174" i="2"/>
  <c r="L173" i="2"/>
  <c r="H173" i="2"/>
  <c r="L172" i="2"/>
  <c r="H172" i="2"/>
  <c r="L171" i="2"/>
  <c r="H171" i="2"/>
  <c r="M170" i="2"/>
  <c r="I170" i="2"/>
  <c r="F170" i="2"/>
  <c r="E170" i="2"/>
  <c r="D170" i="2"/>
  <c r="C170" i="2"/>
  <c r="L169" i="2"/>
  <c r="H169" i="2"/>
  <c r="L168" i="2"/>
  <c r="H168" i="2"/>
  <c r="L167" i="2"/>
  <c r="H167" i="2"/>
  <c r="L166" i="2"/>
  <c r="H166" i="2"/>
  <c r="M165" i="2"/>
  <c r="L165" i="2"/>
  <c r="J165" i="2"/>
  <c r="I165" i="2"/>
  <c r="H165" i="2"/>
  <c r="F165" i="2"/>
  <c r="E165" i="2"/>
  <c r="D165" i="2"/>
  <c r="C165" i="2"/>
  <c r="L164" i="2"/>
  <c r="H164" i="2"/>
  <c r="L163" i="2"/>
  <c r="H163" i="2"/>
  <c r="L162" i="2"/>
  <c r="H162" i="2"/>
  <c r="L161" i="2"/>
  <c r="H161" i="2"/>
  <c r="L160" i="2"/>
  <c r="H160" i="2"/>
  <c r="L159" i="2"/>
  <c r="H159" i="2"/>
  <c r="M158" i="2"/>
  <c r="J158" i="2"/>
  <c r="I158" i="2"/>
  <c r="F158" i="2"/>
  <c r="E158" i="2"/>
  <c r="D158" i="2"/>
  <c r="L158" i="2" s="1"/>
  <c r="C158" i="2"/>
  <c r="L157" i="2"/>
  <c r="H157" i="2"/>
  <c r="L156" i="2"/>
  <c r="H156" i="2"/>
  <c r="L155" i="2"/>
  <c r="H155" i="2"/>
  <c r="L154" i="2"/>
  <c r="H154" i="2"/>
  <c r="L153" i="2"/>
  <c r="H153" i="2"/>
  <c r="M152" i="2"/>
  <c r="J152" i="2"/>
  <c r="I152" i="2"/>
  <c r="F152" i="2"/>
  <c r="E152" i="2"/>
  <c r="D152" i="2"/>
  <c r="L152" i="2" s="1"/>
  <c r="C152" i="2"/>
  <c r="L151" i="2"/>
  <c r="H151" i="2"/>
  <c r="L150" i="2"/>
  <c r="H150" i="2"/>
  <c r="L149" i="2"/>
  <c r="H149" i="2"/>
  <c r="M148" i="2"/>
  <c r="J148" i="2"/>
  <c r="I148" i="2"/>
  <c r="F148" i="2"/>
  <c r="E148" i="2"/>
  <c r="D148" i="2"/>
  <c r="L148" i="2" s="1"/>
  <c r="C148" i="2"/>
  <c r="L147" i="2"/>
  <c r="H147" i="2"/>
  <c r="L146" i="2"/>
  <c r="H146" i="2"/>
  <c r="L145" i="2"/>
  <c r="H145" i="2"/>
  <c r="L144" i="2"/>
  <c r="H144" i="2"/>
  <c r="L143" i="2"/>
  <c r="H143" i="2"/>
  <c r="L142" i="2"/>
  <c r="H142" i="2"/>
  <c r="M141" i="2"/>
  <c r="L141" i="2"/>
  <c r="J141" i="2"/>
  <c r="I141" i="2"/>
  <c r="H141" i="2"/>
  <c r="F141" i="2"/>
  <c r="E141" i="2"/>
  <c r="D141" i="2"/>
  <c r="C141" i="2"/>
  <c r="L140" i="2"/>
  <c r="H140" i="2"/>
  <c r="L139" i="2"/>
  <c r="H139" i="2"/>
  <c r="L138" i="2"/>
  <c r="H138" i="2"/>
  <c r="L137" i="2"/>
  <c r="H137" i="2"/>
  <c r="L136" i="2"/>
  <c r="H136" i="2"/>
  <c r="L135" i="2"/>
  <c r="H135" i="2"/>
  <c r="M134" i="2"/>
  <c r="J134" i="2"/>
  <c r="I134" i="2"/>
  <c r="F134" i="2"/>
  <c r="E134" i="2"/>
  <c r="D134" i="2"/>
  <c r="L134" i="2" s="1"/>
  <c r="C134" i="2"/>
  <c r="L133" i="2"/>
  <c r="H133" i="2"/>
  <c r="L132" i="2"/>
  <c r="H132" i="2"/>
  <c r="M131" i="2"/>
  <c r="J131" i="2"/>
  <c r="I131" i="2"/>
  <c r="F131" i="2"/>
  <c r="E131" i="2"/>
  <c r="D131" i="2"/>
  <c r="C131" i="2"/>
  <c r="L130" i="2"/>
  <c r="H130" i="2"/>
  <c r="L129" i="2"/>
  <c r="H129" i="2"/>
  <c r="L128" i="2"/>
  <c r="H128" i="2"/>
  <c r="L127" i="2"/>
  <c r="H127" i="2"/>
  <c r="L126" i="2"/>
  <c r="H126" i="2"/>
  <c r="L125" i="2"/>
  <c r="H125" i="2"/>
  <c r="M124" i="2"/>
  <c r="J124" i="2"/>
  <c r="I124" i="2"/>
  <c r="F124" i="2"/>
  <c r="E124" i="2"/>
  <c r="D124" i="2"/>
  <c r="L124" i="2" s="1"/>
  <c r="C124" i="2"/>
  <c r="L123" i="2"/>
  <c r="H123" i="2"/>
  <c r="L122" i="2"/>
  <c r="H122" i="2"/>
  <c r="L121" i="2"/>
  <c r="H121" i="2"/>
  <c r="L120" i="2"/>
  <c r="H120" i="2"/>
  <c r="M119" i="2"/>
  <c r="J119" i="2"/>
  <c r="I119" i="2"/>
  <c r="F119" i="2"/>
  <c r="E119" i="2"/>
  <c r="D119" i="2"/>
  <c r="H119" i="2" s="1"/>
  <c r="C119" i="2"/>
  <c r="L118" i="2"/>
  <c r="H118" i="2"/>
  <c r="L117" i="2"/>
  <c r="H117" i="2"/>
  <c r="L116" i="2"/>
  <c r="H116" i="2"/>
  <c r="L115" i="2"/>
  <c r="H115" i="2"/>
  <c r="L114" i="2"/>
  <c r="H114" i="2"/>
  <c r="L113" i="2"/>
  <c r="H113" i="2"/>
  <c r="M112" i="2"/>
  <c r="J112" i="2"/>
  <c r="I112" i="2"/>
  <c r="F112" i="2"/>
  <c r="E112" i="2"/>
  <c r="D112" i="2"/>
  <c r="L112" i="2" s="1"/>
  <c r="C112" i="2"/>
  <c r="L111" i="2"/>
  <c r="H111" i="2"/>
  <c r="L110" i="2"/>
  <c r="H110" i="2"/>
  <c r="L109" i="2"/>
  <c r="H109" i="2"/>
  <c r="M108" i="2"/>
  <c r="J108" i="2"/>
  <c r="I108" i="2"/>
  <c r="F108" i="2"/>
  <c r="E108" i="2"/>
  <c r="D108" i="2"/>
  <c r="L108" i="2" s="1"/>
  <c r="C108" i="2"/>
  <c r="L107" i="2"/>
  <c r="H107" i="2"/>
  <c r="L106" i="2"/>
  <c r="H106" i="2"/>
  <c r="L105" i="2"/>
  <c r="H105" i="2"/>
  <c r="M104" i="2"/>
  <c r="J104" i="2"/>
  <c r="I104" i="2"/>
  <c r="F104" i="2"/>
  <c r="E104" i="2"/>
  <c r="D104" i="2"/>
  <c r="L104" i="2" s="1"/>
  <c r="C104" i="2"/>
  <c r="L103" i="2"/>
  <c r="H103" i="2"/>
  <c r="L102" i="2"/>
  <c r="H102" i="2"/>
  <c r="L101" i="2"/>
  <c r="H101" i="2"/>
  <c r="L100" i="2"/>
  <c r="H100" i="2"/>
  <c r="M99" i="2"/>
  <c r="J99" i="2"/>
  <c r="I99" i="2"/>
  <c r="F99" i="2"/>
  <c r="E99" i="2"/>
  <c r="D99" i="2"/>
  <c r="H99" i="2" s="1"/>
  <c r="C99" i="2"/>
  <c r="L98" i="2"/>
  <c r="H98" i="2"/>
  <c r="L97" i="2"/>
  <c r="H97" i="2"/>
  <c r="L96" i="2"/>
  <c r="H96" i="2"/>
  <c r="L95" i="2"/>
  <c r="H95" i="2"/>
  <c r="M94" i="2"/>
  <c r="J94" i="2"/>
  <c r="I94" i="2"/>
  <c r="F94" i="2"/>
  <c r="E94" i="2"/>
  <c r="D94" i="2"/>
  <c r="L94" i="2" s="1"/>
  <c r="C94" i="2"/>
  <c r="L93" i="2"/>
  <c r="H93" i="2"/>
  <c r="L92" i="2"/>
  <c r="H92" i="2"/>
  <c r="L91" i="2"/>
  <c r="H91" i="2"/>
  <c r="M90" i="2"/>
  <c r="J90" i="2"/>
  <c r="I90" i="2"/>
  <c r="F90" i="2"/>
  <c r="E90" i="2"/>
  <c r="D90" i="2"/>
  <c r="C90" i="2"/>
  <c r="L89" i="2"/>
  <c r="H89" i="2"/>
  <c r="L88" i="2"/>
  <c r="H88" i="2"/>
  <c r="L87" i="2"/>
  <c r="H87" i="2"/>
  <c r="L86" i="2"/>
  <c r="H86" i="2"/>
  <c r="L85" i="2"/>
  <c r="H85" i="2"/>
  <c r="L84" i="2"/>
  <c r="H84" i="2"/>
  <c r="L83" i="2"/>
  <c r="H83" i="2"/>
  <c r="L82" i="2"/>
  <c r="H82" i="2"/>
  <c r="L81" i="2"/>
  <c r="H81" i="2"/>
  <c r="M80" i="2"/>
  <c r="J80" i="2"/>
  <c r="I80" i="2"/>
  <c r="F80" i="2"/>
  <c r="E80" i="2"/>
  <c r="D80" i="2"/>
  <c r="L80" i="2" s="1"/>
  <c r="C80" i="2"/>
  <c r="L79" i="2"/>
  <c r="H79" i="2"/>
  <c r="L78" i="2"/>
  <c r="H78" i="2"/>
  <c r="L77" i="2"/>
  <c r="H77" i="2"/>
  <c r="L76" i="2"/>
  <c r="H76" i="2"/>
  <c r="L75" i="2"/>
  <c r="H75" i="2"/>
  <c r="M74" i="2"/>
  <c r="J74" i="2"/>
  <c r="I74" i="2"/>
  <c r="H74" i="2"/>
  <c r="F74" i="2"/>
  <c r="E74" i="2"/>
  <c r="D74" i="2"/>
  <c r="L74" i="2" s="1"/>
  <c r="C74" i="2"/>
  <c r="L73" i="2"/>
  <c r="H73" i="2"/>
  <c r="L72" i="2"/>
  <c r="H72" i="2"/>
  <c r="L71" i="2"/>
  <c r="H71" i="2"/>
  <c r="L70" i="2"/>
  <c r="H70" i="2"/>
  <c r="L69" i="2"/>
  <c r="H69" i="2"/>
  <c r="L68" i="2"/>
  <c r="H68" i="2"/>
  <c r="L67" i="2"/>
  <c r="H67" i="2"/>
  <c r="M66" i="2"/>
  <c r="J66" i="2"/>
  <c r="I66" i="2"/>
  <c r="F66" i="2"/>
  <c r="E66" i="2"/>
  <c r="D66" i="2"/>
  <c r="L66" i="2" s="1"/>
  <c r="C66" i="2"/>
  <c r="L65" i="2"/>
  <c r="H65" i="2"/>
  <c r="L64" i="2"/>
  <c r="H64" i="2"/>
  <c r="L63" i="2"/>
  <c r="H63" i="2"/>
  <c r="L62" i="2"/>
  <c r="H62" i="2"/>
  <c r="L61" i="2"/>
  <c r="H61" i="2"/>
  <c r="M60" i="2"/>
  <c r="J60" i="2"/>
  <c r="I60" i="2"/>
  <c r="F60" i="2"/>
  <c r="E60" i="2"/>
  <c r="D60" i="2"/>
  <c r="L60" i="2" s="1"/>
  <c r="C60" i="2"/>
  <c r="L59" i="2"/>
  <c r="H59" i="2"/>
  <c r="L58" i="2"/>
  <c r="H58" i="2"/>
  <c r="L57" i="2"/>
  <c r="H57" i="2"/>
  <c r="L56" i="2"/>
  <c r="H56" i="2"/>
  <c r="L55" i="2"/>
  <c r="H55" i="2"/>
  <c r="M54" i="2"/>
  <c r="J54" i="2"/>
  <c r="I54" i="2"/>
  <c r="F54" i="2"/>
  <c r="E54" i="2"/>
  <c r="D54" i="2"/>
  <c r="C54" i="2"/>
  <c r="L53" i="2"/>
  <c r="H53" i="2"/>
  <c r="L52" i="2"/>
  <c r="H52" i="2"/>
  <c r="L51" i="2"/>
  <c r="H51" i="2"/>
  <c r="M50" i="2"/>
  <c r="J50" i="2"/>
  <c r="I50" i="2"/>
  <c r="F50" i="2"/>
  <c r="E50" i="2"/>
  <c r="D50" i="2"/>
  <c r="L50" i="2" s="1"/>
  <c r="C50" i="2"/>
  <c r="L49" i="2"/>
  <c r="H49" i="2"/>
  <c r="L48" i="2"/>
  <c r="H48" i="2"/>
  <c r="L47" i="2"/>
  <c r="H47" i="2"/>
  <c r="L46" i="2"/>
  <c r="H46" i="2"/>
  <c r="M45" i="2"/>
  <c r="J45" i="2"/>
  <c r="I45" i="2"/>
  <c r="F45" i="2"/>
  <c r="E45" i="2"/>
  <c r="D45" i="2"/>
  <c r="L45" i="2" s="1"/>
  <c r="C45" i="2"/>
  <c r="L44" i="2"/>
  <c r="H44" i="2"/>
  <c r="L43" i="2"/>
  <c r="H43" i="2"/>
  <c r="L42" i="2"/>
  <c r="H42" i="2"/>
  <c r="L41" i="2"/>
  <c r="H41" i="2"/>
  <c r="M40" i="2"/>
  <c r="J40" i="2"/>
  <c r="I40" i="2"/>
  <c r="F40" i="2"/>
  <c r="E40" i="2"/>
  <c r="D40" i="2"/>
  <c r="L40" i="2" s="1"/>
  <c r="C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L28" i="2"/>
  <c r="H28" i="2"/>
  <c r="M27" i="2"/>
  <c r="J27" i="2"/>
  <c r="I27" i="2"/>
  <c r="F27" i="2"/>
  <c r="E27" i="2"/>
  <c r="D27" i="2"/>
  <c r="L27" i="2" s="1"/>
  <c r="C27" i="2"/>
  <c r="L26" i="2"/>
  <c r="J26" i="2"/>
  <c r="H26" i="2"/>
  <c r="F26" i="2"/>
  <c r="M25" i="2"/>
  <c r="M22" i="2" s="1"/>
  <c r="M13" i="2" s="1"/>
  <c r="M181" i="2" s="1"/>
  <c r="L25" i="2"/>
  <c r="H25" i="2"/>
  <c r="L24" i="2"/>
  <c r="J24" i="2"/>
  <c r="F24" i="2"/>
  <c r="H24" i="2" s="1"/>
  <c r="L23" i="2"/>
  <c r="H23" i="2"/>
  <c r="J22" i="2"/>
  <c r="I22" i="2"/>
  <c r="F22" i="2"/>
  <c r="E22" i="2"/>
  <c r="D22" i="2"/>
  <c r="L22" i="2" s="1"/>
  <c r="C22" i="2"/>
  <c r="L21" i="2"/>
  <c r="H21" i="2"/>
  <c r="L20" i="2"/>
  <c r="H20" i="2"/>
  <c r="L19" i="2"/>
  <c r="H19" i="2"/>
  <c r="M18" i="2"/>
  <c r="J18" i="2"/>
  <c r="I18" i="2"/>
  <c r="F18" i="2"/>
  <c r="E18" i="2"/>
  <c r="D18" i="2"/>
  <c r="L18" i="2" s="1"/>
  <c r="C18" i="2"/>
  <c r="L17" i="2"/>
  <c r="H17" i="2"/>
  <c r="L16" i="2"/>
  <c r="H16" i="2"/>
  <c r="L15" i="2"/>
  <c r="H15" i="2"/>
  <c r="M14" i="2"/>
  <c r="J14" i="2"/>
  <c r="I14" i="2"/>
  <c r="F14" i="2"/>
  <c r="E14" i="2"/>
  <c r="D14" i="2"/>
  <c r="L14" i="2" s="1"/>
  <c r="C14" i="2"/>
  <c r="I13" i="2"/>
  <c r="I181" i="2" s="1"/>
  <c r="E13" i="2"/>
  <c r="E181" i="2" s="1"/>
  <c r="D13" i="2"/>
  <c r="D181" i="2" s="1"/>
  <c r="C13" i="2"/>
  <c r="C181" i="2" s="1"/>
  <c r="I210" i="1"/>
  <c r="F210" i="1"/>
  <c r="I209" i="1"/>
  <c r="F209" i="1"/>
  <c r="I208" i="1"/>
  <c r="F208" i="1"/>
  <c r="I207" i="1"/>
  <c r="F207" i="1"/>
  <c r="L206" i="1"/>
  <c r="J206" i="1"/>
  <c r="I206" i="1"/>
  <c r="H206" i="1"/>
  <c r="G206" i="1"/>
  <c r="F206" i="1"/>
  <c r="E206" i="1"/>
  <c r="D206" i="1"/>
  <c r="C206" i="1"/>
  <c r="B206" i="1"/>
  <c r="I205" i="1"/>
  <c r="F205" i="1"/>
  <c r="I204" i="1"/>
  <c r="F204" i="1"/>
  <c r="I203" i="1"/>
  <c r="F203" i="1"/>
  <c r="L202" i="1"/>
  <c r="J202" i="1"/>
  <c r="J201" i="1" s="1"/>
  <c r="J112" i="1" s="1"/>
  <c r="I202" i="1"/>
  <c r="H202" i="1"/>
  <c r="G202" i="1"/>
  <c r="F202" i="1"/>
  <c r="E202" i="1"/>
  <c r="E201" i="1" s="1"/>
  <c r="E112" i="1" s="1"/>
  <c r="D202" i="1"/>
  <c r="C202" i="1"/>
  <c r="B202" i="1"/>
  <c r="B201" i="1" s="1"/>
  <c r="B112" i="1" s="1"/>
  <c r="L201" i="1"/>
  <c r="H201" i="1"/>
  <c r="G201" i="1"/>
  <c r="D201" i="1"/>
  <c r="C201" i="1"/>
  <c r="F201" i="1" s="1"/>
  <c r="L196" i="1"/>
  <c r="K196" i="1"/>
  <c r="H196" i="1"/>
  <c r="L195" i="1"/>
  <c r="K195" i="1"/>
  <c r="H195" i="1"/>
  <c r="L194" i="1"/>
  <c r="K194" i="1"/>
  <c r="H194" i="1"/>
  <c r="L193" i="1"/>
  <c r="K193" i="1"/>
  <c r="H193" i="1"/>
  <c r="J192" i="1"/>
  <c r="G192" i="1"/>
  <c r="E192" i="1"/>
  <c r="H192" i="1" s="1"/>
  <c r="C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L185" i="1"/>
  <c r="K185" i="1"/>
  <c r="H185" i="1"/>
  <c r="L184" i="1"/>
  <c r="K184" i="1"/>
  <c r="H184" i="1"/>
  <c r="J183" i="1"/>
  <c r="L183" i="1" s="1"/>
  <c r="H183" i="1"/>
  <c r="G183" i="1"/>
  <c r="E183" i="1"/>
  <c r="C183" i="1"/>
  <c r="L182" i="1"/>
  <c r="K182" i="1"/>
  <c r="H182" i="1"/>
  <c r="L181" i="1"/>
  <c r="K181" i="1"/>
  <c r="H181" i="1"/>
  <c r="L180" i="1"/>
  <c r="K180" i="1"/>
  <c r="H180" i="1"/>
  <c r="L179" i="1"/>
  <c r="K179" i="1"/>
  <c r="H179" i="1"/>
  <c r="L178" i="1"/>
  <c r="J178" i="1"/>
  <c r="H178" i="1"/>
  <c r="G178" i="1"/>
  <c r="E178" i="1"/>
  <c r="K178" i="1" s="1"/>
  <c r="C178" i="1"/>
  <c r="L177" i="1"/>
  <c r="K177" i="1"/>
  <c r="H177" i="1"/>
  <c r="L176" i="1"/>
  <c r="K176" i="1"/>
  <c r="H176" i="1"/>
  <c r="J175" i="1"/>
  <c r="L175" i="1" s="1"/>
  <c r="H175" i="1"/>
  <c r="G175" i="1"/>
  <c r="E175" i="1"/>
  <c r="C175" i="1"/>
  <c r="C174" i="1" s="1"/>
  <c r="G174" i="1"/>
  <c r="H174" i="1" s="1"/>
  <c r="E174" i="1"/>
  <c r="L173" i="1"/>
  <c r="K173" i="1"/>
  <c r="H173" i="1"/>
  <c r="L172" i="1"/>
  <c r="K172" i="1"/>
  <c r="H172" i="1"/>
  <c r="L171" i="1"/>
  <c r="K171" i="1"/>
  <c r="H171" i="1"/>
  <c r="L170" i="1"/>
  <c r="K170" i="1"/>
  <c r="H170" i="1"/>
  <c r="J169" i="1"/>
  <c r="G169" i="1"/>
  <c r="H169" i="1" s="1"/>
  <c r="E169" i="1"/>
  <c r="L169" i="1" s="1"/>
  <c r="C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L162" i="1"/>
  <c r="K162" i="1"/>
  <c r="H162" i="1"/>
  <c r="L161" i="1"/>
  <c r="K161" i="1"/>
  <c r="H161" i="1"/>
  <c r="J160" i="1"/>
  <c r="K160" i="1" s="1"/>
  <c r="G160" i="1"/>
  <c r="E160" i="1"/>
  <c r="H160" i="1" s="1"/>
  <c r="C160" i="1"/>
  <c r="L159" i="1"/>
  <c r="K159" i="1"/>
  <c r="H159" i="1"/>
  <c r="L158" i="1"/>
  <c r="K158" i="1"/>
  <c r="H158" i="1"/>
  <c r="L157" i="1"/>
  <c r="K157" i="1"/>
  <c r="H157" i="1"/>
  <c r="L156" i="1"/>
  <c r="K156" i="1"/>
  <c r="H156" i="1"/>
  <c r="L155" i="1"/>
  <c r="K155" i="1"/>
  <c r="H155" i="1"/>
  <c r="L154" i="1"/>
  <c r="J154" i="1"/>
  <c r="G154" i="1"/>
  <c r="H154" i="1" s="1"/>
  <c r="E154" i="1"/>
  <c r="K154" i="1" s="1"/>
  <c r="C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L146" i="1"/>
  <c r="K146" i="1"/>
  <c r="H146" i="1"/>
  <c r="L145" i="1"/>
  <c r="K145" i="1"/>
  <c r="H145" i="1"/>
  <c r="J144" i="1"/>
  <c r="K144" i="1" s="1"/>
  <c r="G144" i="1"/>
  <c r="E144" i="1"/>
  <c r="H144" i="1" s="1"/>
  <c r="C144" i="1"/>
  <c r="L143" i="1"/>
  <c r="K143" i="1"/>
  <c r="H143" i="1"/>
  <c r="L142" i="1"/>
  <c r="K142" i="1"/>
  <c r="H142" i="1"/>
  <c r="L141" i="1"/>
  <c r="K141" i="1"/>
  <c r="H141" i="1"/>
  <c r="L140" i="1"/>
  <c r="K140" i="1"/>
  <c r="H140" i="1"/>
  <c r="J139" i="1"/>
  <c r="L139" i="1" s="1"/>
  <c r="H139" i="1"/>
  <c r="G139" i="1"/>
  <c r="E139" i="1"/>
  <c r="C139" i="1"/>
  <c r="L138" i="1"/>
  <c r="K138" i="1"/>
  <c r="H138" i="1"/>
  <c r="L137" i="1"/>
  <c r="K137" i="1"/>
  <c r="H137" i="1"/>
  <c r="L136" i="1"/>
  <c r="K136" i="1"/>
  <c r="H136" i="1"/>
  <c r="J135" i="1"/>
  <c r="L135" i="1" s="1"/>
  <c r="H135" i="1"/>
  <c r="G135" i="1"/>
  <c r="E135" i="1"/>
  <c r="C135" i="1"/>
  <c r="C134" i="1" s="1"/>
  <c r="C133" i="1" s="1"/>
  <c r="G134" i="1"/>
  <c r="H134" i="1" s="1"/>
  <c r="E134" i="1"/>
  <c r="E133" i="1"/>
  <c r="I120" i="1"/>
  <c r="F120" i="1"/>
  <c r="I119" i="1"/>
  <c r="F119" i="1"/>
  <c r="L118" i="1"/>
  <c r="J118" i="1"/>
  <c r="I118" i="1"/>
  <c r="H118" i="1"/>
  <c r="G118" i="1"/>
  <c r="E118" i="1"/>
  <c r="F118" i="1" s="1"/>
  <c r="D118" i="1"/>
  <c r="C118" i="1"/>
  <c r="B118" i="1"/>
  <c r="I117" i="1"/>
  <c r="F117" i="1"/>
  <c r="I116" i="1"/>
  <c r="F116" i="1"/>
  <c r="L115" i="1"/>
  <c r="L114" i="1" s="1"/>
  <c r="J115" i="1"/>
  <c r="H115" i="1"/>
  <c r="G115" i="1"/>
  <c r="G114" i="1" s="1"/>
  <c r="E115" i="1"/>
  <c r="D115" i="1"/>
  <c r="C115" i="1"/>
  <c r="F115" i="1" s="1"/>
  <c r="B115" i="1"/>
  <c r="J114" i="1"/>
  <c r="H114" i="1"/>
  <c r="E114" i="1"/>
  <c r="D114" i="1"/>
  <c r="B114" i="1"/>
  <c r="I112" i="1"/>
  <c r="H112" i="1"/>
  <c r="G112" i="1"/>
  <c r="D112" i="1"/>
  <c r="C112" i="1"/>
  <c r="I111" i="1"/>
  <c r="F111" i="1"/>
  <c r="I110" i="1"/>
  <c r="F110" i="1"/>
  <c r="I109" i="1"/>
  <c r="F109" i="1"/>
  <c r="I108" i="1"/>
  <c r="F108" i="1"/>
  <c r="L107" i="1"/>
  <c r="J107" i="1"/>
  <c r="H107" i="1"/>
  <c r="G107" i="1"/>
  <c r="E107" i="1"/>
  <c r="D107" i="1"/>
  <c r="C107" i="1"/>
  <c r="F107" i="1" s="1"/>
  <c r="B107" i="1"/>
  <c r="H106" i="1"/>
  <c r="I106" i="1" s="1"/>
  <c r="F106" i="1"/>
  <c r="E106" i="1"/>
  <c r="E104" i="1" s="1"/>
  <c r="E101" i="1" s="1"/>
  <c r="E100" i="1" s="1"/>
  <c r="I105" i="1"/>
  <c r="F105" i="1"/>
  <c r="L104" i="1"/>
  <c r="L101" i="1" s="1"/>
  <c r="L100" i="1" s="1"/>
  <c r="J104" i="1"/>
  <c r="H104" i="1"/>
  <c r="G104" i="1"/>
  <c r="G101" i="1" s="1"/>
  <c r="G100" i="1" s="1"/>
  <c r="G113" i="1" s="1"/>
  <c r="D104" i="1"/>
  <c r="C104" i="1"/>
  <c r="F104" i="1" s="1"/>
  <c r="B104" i="1"/>
  <c r="I103" i="1"/>
  <c r="F103" i="1"/>
  <c r="I102" i="1"/>
  <c r="F102" i="1"/>
  <c r="J101" i="1"/>
  <c r="H101" i="1"/>
  <c r="D101" i="1"/>
  <c r="B101" i="1"/>
  <c r="J100" i="1"/>
  <c r="J113" i="1" s="1"/>
  <c r="J121" i="1" s="1"/>
  <c r="H100" i="1"/>
  <c r="H113" i="1" s="1"/>
  <c r="H121" i="1" s="1"/>
  <c r="D100" i="1"/>
  <c r="D113" i="1" s="1"/>
  <c r="D121" i="1" s="1"/>
  <c r="D123" i="1" s="1"/>
  <c r="B100" i="1"/>
  <c r="B113" i="1" s="1"/>
  <c r="B121" i="1" s="1"/>
  <c r="J91" i="1"/>
  <c r="D91" i="1"/>
  <c r="B15" i="4" s="1"/>
  <c r="B91" i="1"/>
  <c r="L87" i="1"/>
  <c r="K87" i="1"/>
  <c r="H87" i="1"/>
  <c r="L86" i="1"/>
  <c r="K86" i="1"/>
  <c r="H86" i="1"/>
  <c r="L85" i="1"/>
  <c r="J85" i="1"/>
  <c r="G85" i="1"/>
  <c r="H85" i="1" s="1"/>
  <c r="E85" i="1"/>
  <c r="K85" i="1" s="1"/>
  <c r="C85" i="1"/>
  <c r="L84" i="1"/>
  <c r="K84" i="1"/>
  <c r="H84" i="1"/>
  <c r="L83" i="1"/>
  <c r="K83" i="1"/>
  <c r="H83" i="1"/>
  <c r="J82" i="1"/>
  <c r="L82" i="1" s="1"/>
  <c r="H82" i="1"/>
  <c r="G82" i="1"/>
  <c r="E82" i="1"/>
  <c r="C82" i="1"/>
  <c r="C81" i="1" s="1"/>
  <c r="G81" i="1"/>
  <c r="H81" i="1" s="1"/>
  <c r="E81" i="1"/>
  <c r="E79" i="1"/>
  <c r="C79" i="1"/>
  <c r="L78" i="1"/>
  <c r="K78" i="1"/>
  <c r="H78" i="1"/>
  <c r="L77" i="1"/>
  <c r="K77" i="1"/>
  <c r="H77" i="1"/>
  <c r="L76" i="1"/>
  <c r="K76" i="1"/>
  <c r="H76" i="1"/>
  <c r="L75" i="1"/>
  <c r="K75" i="1"/>
  <c r="H75" i="1"/>
  <c r="L74" i="1"/>
  <c r="K74" i="1"/>
  <c r="H74" i="1"/>
  <c r="L73" i="1"/>
  <c r="J73" i="1"/>
  <c r="G73" i="1"/>
  <c r="H73" i="1" s="1"/>
  <c r="E73" i="1"/>
  <c r="K73" i="1" s="1"/>
  <c r="C73" i="1"/>
  <c r="L72" i="1"/>
  <c r="K72" i="1"/>
  <c r="H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L65" i="1"/>
  <c r="K65" i="1"/>
  <c r="H65" i="1"/>
  <c r="J64" i="1"/>
  <c r="K64" i="1" s="1"/>
  <c r="H64" i="1"/>
  <c r="G64" i="1"/>
  <c r="E64" i="1"/>
  <c r="L64" i="1" s="1"/>
  <c r="C64" i="1"/>
  <c r="L63" i="1"/>
  <c r="K63" i="1"/>
  <c r="H63" i="1"/>
  <c r="L62" i="1"/>
  <c r="K62" i="1"/>
  <c r="H62" i="1"/>
  <c r="L61" i="1"/>
  <c r="K61" i="1"/>
  <c r="H61" i="1"/>
  <c r="L60" i="1"/>
  <c r="K60" i="1"/>
  <c r="H60" i="1"/>
  <c r="L59" i="1"/>
  <c r="J59" i="1"/>
  <c r="K59" i="1" s="1"/>
  <c r="G59" i="1"/>
  <c r="H59" i="1" s="1"/>
  <c r="E59" i="1"/>
  <c r="C59" i="1"/>
  <c r="L58" i="1"/>
  <c r="K58" i="1"/>
  <c r="H58" i="1"/>
  <c r="L57" i="1"/>
  <c r="K57" i="1"/>
  <c r="H57" i="1"/>
  <c r="J56" i="1"/>
  <c r="K56" i="1" s="1"/>
  <c r="H56" i="1"/>
  <c r="G56" i="1"/>
  <c r="E56" i="1"/>
  <c r="L56" i="1" s="1"/>
  <c r="C56" i="1"/>
  <c r="G55" i="1"/>
  <c r="C55" i="1"/>
  <c r="L54" i="1"/>
  <c r="K54" i="1"/>
  <c r="L53" i="1"/>
  <c r="K53" i="1"/>
  <c r="H53" i="1"/>
  <c r="L52" i="1"/>
  <c r="K52" i="1"/>
  <c r="H52" i="1"/>
  <c r="L51" i="1"/>
  <c r="K51" i="1"/>
  <c r="G51" i="1"/>
  <c r="H51" i="1" s="1"/>
  <c r="L50" i="1"/>
  <c r="K50" i="1"/>
  <c r="G50" i="1"/>
  <c r="G49" i="1" s="1"/>
  <c r="H49" i="1" s="1"/>
  <c r="J49" i="1"/>
  <c r="E49" i="1"/>
  <c r="L49" i="1" s="1"/>
  <c r="C49" i="1"/>
  <c r="L48" i="1"/>
  <c r="K48" i="1"/>
  <c r="H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L41" i="1"/>
  <c r="K41" i="1"/>
  <c r="H41" i="1"/>
  <c r="J40" i="1"/>
  <c r="K40" i="1" s="1"/>
  <c r="G40" i="1"/>
  <c r="H40" i="1" s="1"/>
  <c r="E40" i="1"/>
  <c r="C40" i="1"/>
  <c r="L39" i="1"/>
  <c r="K39" i="1"/>
  <c r="H39" i="1"/>
  <c r="L38" i="1"/>
  <c r="K38" i="1"/>
  <c r="H38" i="1"/>
  <c r="L37" i="1"/>
  <c r="K37" i="1"/>
  <c r="H37" i="1"/>
  <c r="L36" i="1"/>
  <c r="K36" i="1"/>
  <c r="H36" i="1"/>
  <c r="L35" i="1"/>
  <c r="K35" i="1"/>
  <c r="H35" i="1"/>
  <c r="L34" i="1"/>
  <c r="H34" i="1"/>
  <c r="E34" i="1"/>
  <c r="K34" i="1" s="1"/>
  <c r="C34" i="1"/>
  <c r="L33" i="1"/>
  <c r="K33" i="1"/>
  <c r="H33" i="1"/>
  <c r="L32" i="1"/>
  <c r="K32" i="1"/>
  <c r="H32" i="1"/>
  <c r="L31" i="1"/>
  <c r="K31" i="1"/>
  <c r="J31" i="1"/>
  <c r="H31" i="1"/>
  <c r="G31" i="1"/>
  <c r="L30" i="1"/>
  <c r="K30" i="1"/>
  <c r="H30" i="1"/>
  <c r="L29" i="1"/>
  <c r="K29" i="1"/>
  <c r="H29" i="1"/>
  <c r="L28" i="1"/>
  <c r="K28" i="1"/>
  <c r="H28" i="1"/>
  <c r="L27" i="1"/>
  <c r="K27" i="1"/>
  <c r="H27" i="1"/>
  <c r="L26" i="1"/>
  <c r="J26" i="1"/>
  <c r="K26" i="1" s="1"/>
  <c r="H26" i="1"/>
  <c r="L25" i="1"/>
  <c r="J25" i="1"/>
  <c r="K25" i="1" s="1"/>
  <c r="G25" i="1"/>
  <c r="H25" i="1" s="1"/>
  <c r="L24" i="1"/>
  <c r="K24" i="1"/>
  <c r="H24" i="1"/>
  <c r="L23" i="1"/>
  <c r="J23" i="1"/>
  <c r="K23" i="1" s="1"/>
  <c r="G23" i="1"/>
  <c r="H23" i="1" s="1"/>
  <c r="E23" i="1"/>
  <c r="C23" i="1"/>
  <c r="L22" i="1"/>
  <c r="K22" i="1"/>
  <c r="H22" i="1"/>
  <c r="L21" i="1"/>
  <c r="K21" i="1"/>
  <c r="H21" i="1"/>
  <c r="L20" i="1"/>
  <c r="K20" i="1"/>
  <c r="H20" i="1"/>
  <c r="L19" i="1"/>
  <c r="J19" i="1"/>
  <c r="K19" i="1" s="1"/>
  <c r="G19" i="1"/>
  <c r="H19" i="1" s="1"/>
  <c r="E19" i="1"/>
  <c r="C19" i="1"/>
  <c r="L18" i="1"/>
  <c r="K18" i="1"/>
  <c r="H18" i="1"/>
  <c r="L17" i="1"/>
  <c r="K17" i="1"/>
  <c r="H17" i="1"/>
  <c r="L16" i="1"/>
  <c r="K16" i="1"/>
  <c r="H16" i="1"/>
  <c r="L15" i="1"/>
  <c r="J15" i="1"/>
  <c r="K15" i="1" s="1"/>
  <c r="G15" i="1"/>
  <c r="H15" i="1" s="1"/>
  <c r="E15" i="1"/>
  <c r="C15" i="1"/>
  <c r="C14" i="1" s="1"/>
  <c r="C13" i="1" s="1"/>
  <c r="C80" i="1" s="1"/>
  <c r="C88" i="1" s="1"/>
  <c r="E14" i="1"/>
  <c r="L14" i="1" l="1"/>
  <c r="B11" i="4"/>
  <c r="C90" i="1"/>
  <c r="L40" i="1"/>
  <c r="J55" i="1"/>
  <c r="B21" i="4"/>
  <c r="H123" i="1"/>
  <c r="J14" i="1"/>
  <c r="H50" i="1"/>
  <c r="E55" i="1"/>
  <c r="L55" i="1" s="1"/>
  <c r="B22" i="4"/>
  <c r="J123" i="1"/>
  <c r="G121" i="1"/>
  <c r="G123" i="1" s="1"/>
  <c r="K49" i="1"/>
  <c r="B17" i="4"/>
  <c r="B123" i="1"/>
  <c r="L112" i="1"/>
  <c r="L113" i="1" s="1"/>
  <c r="L121" i="1" s="1"/>
  <c r="F112" i="1"/>
  <c r="E13" i="1"/>
  <c r="G14" i="1"/>
  <c r="E113" i="1"/>
  <c r="E121" i="1" s="1"/>
  <c r="K169" i="1"/>
  <c r="H40" i="2"/>
  <c r="J170" i="2"/>
  <c r="L176" i="2"/>
  <c r="G133" i="1"/>
  <c r="K192" i="1"/>
  <c r="H22" i="2"/>
  <c r="H27" i="2"/>
  <c r="L54" i="2"/>
  <c r="H54" i="2"/>
  <c r="H66" i="2"/>
  <c r="H94" i="2"/>
  <c r="H134" i="2"/>
  <c r="H158" i="2"/>
  <c r="J81" i="1"/>
  <c r="K82" i="1"/>
  <c r="C101" i="1"/>
  <c r="I104" i="1"/>
  <c r="I107" i="1"/>
  <c r="C114" i="1"/>
  <c r="I115" i="1"/>
  <c r="J134" i="1"/>
  <c r="K135" i="1"/>
  <c r="K139" i="1"/>
  <c r="L144" i="1"/>
  <c r="L160" i="1"/>
  <c r="J174" i="1"/>
  <c r="K175" i="1"/>
  <c r="K183" i="1"/>
  <c r="L192" i="1"/>
  <c r="I201" i="1"/>
  <c r="F13" i="2"/>
  <c r="J13" i="2"/>
  <c r="H18" i="2"/>
  <c r="H50" i="2"/>
  <c r="L99" i="2"/>
  <c r="L119" i="2"/>
  <c r="L131" i="2"/>
  <c r="H14" i="2"/>
  <c r="H45" i="2"/>
  <c r="L90" i="2"/>
  <c r="H112" i="2"/>
  <c r="L180" i="2"/>
  <c r="H60" i="2"/>
  <c r="H90" i="2"/>
  <c r="H108" i="2"/>
  <c r="H131" i="2"/>
  <c r="H152" i="2"/>
  <c r="H80" i="2"/>
  <c r="H104" i="2"/>
  <c r="H124" i="2"/>
  <c r="H148" i="2"/>
  <c r="L170" i="2"/>
  <c r="H170" i="2"/>
  <c r="H194" i="2"/>
  <c r="H220" i="2"/>
  <c r="H241" i="2"/>
  <c r="F16" i="3"/>
  <c r="H190" i="2"/>
  <c r="H215" i="2"/>
  <c r="H235" i="2"/>
  <c r="H269" i="2"/>
  <c r="H309" i="2"/>
  <c r="H333" i="2"/>
  <c r="H202" i="2"/>
  <c r="H229" i="2"/>
  <c r="H255" i="2"/>
  <c r="L306" i="2"/>
  <c r="D61" i="4"/>
  <c r="H198" i="2"/>
  <c r="H225" i="2"/>
  <c r="H249" i="2"/>
  <c r="H287" i="2"/>
  <c r="H265" i="2"/>
  <c r="H283" i="2"/>
  <c r="H306" i="2"/>
  <c r="H327" i="2"/>
  <c r="H279" i="2"/>
  <c r="H299" i="2"/>
  <c r="H323" i="2"/>
  <c r="H345" i="2"/>
  <c r="K123" i="1" l="1"/>
  <c r="J181" i="2"/>
  <c r="K13" i="2"/>
  <c r="F101" i="1"/>
  <c r="I101" i="1"/>
  <c r="C100" i="1"/>
  <c r="F181" i="2"/>
  <c r="F114" i="1"/>
  <c r="I114" i="1"/>
  <c r="H13" i="2"/>
  <c r="H181" i="2" s="1"/>
  <c r="H55" i="1"/>
  <c r="F30" i="3"/>
  <c r="E53" i="4" s="1"/>
  <c r="E49" i="4" s="1"/>
  <c r="E61" i="4" s="1"/>
  <c r="M16" i="3"/>
  <c r="M30" i="3" s="1"/>
  <c r="E80" i="1"/>
  <c r="K174" i="1"/>
  <c r="L174" i="1"/>
  <c r="K81" i="1"/>
  <c r="L81" i="1"/>
  <c r="B20" i="4"/>
  <c r="E123" i="1"/>
  <c r="L13" i="2"/>
  <c r="L181" i="2" s="1"/>
  <c r="K134" i="1"/>
  <c r="J133" i="1"/>
  <c r="L134" i="1"/>
  <c r="H133" i="1"/>
  <c r="G79" i="1"/>
  <c r="H79" i="1" s="1"/>
  <c r="K170" i="2"/>
  <c r="H14" i="1"/>
  <c r="G13" i="1"/>
  <c r="K14" i="1"/>
  <c r="J13" i="1"/>
  <c r="K55" i="1"/>
  <c r="F100" i="1" l="1"/>
  <c r="I100" i="1"/>
  <c r="C113" i="1"/>
  <c r="K354" i="2"/>
  <c r="K353" i="2"/>
  <c r="K352" i="2"/>
  <c r="K351" i="2"/>
  <c r="K350" i="2"/>
  <c r="K349" i="2"/>
  <c r="K348" i="2"/>
  <c r="K347" i="2"/>
  <c r="K346" i="2"/>
  <c r="K326" i="2"/>
  <c r="K325" i="2"/>
  <c r="K324" i="2"/>
  <c r="K305" i="2"/>
  <c r="K304" i="2"/>
  <c r="K303" i="2"/>
  <c r="K302" i="2"/>
  <c r="K301" i="2"/>
  <c r="K300" i="2"/>
  <c r="K282" i="2"/>
  <c r="K281" i="2"/>
  <c r="K280" i="2"/>
  <c r="K264" i="2"/>
  <c r="K263" i="2"/>
  <c r="K262" i="2"/>
  <c r="K261" i="2"/>
  <c r="K260" i="2"/>
  <c r="K259" i="2"/>
  <c r="K258" i="2"/>
  <c r="K257" i="2"/>
  <c r="K256" i="2"/>
  <c r="B26" i="4"/>
  <c r="K332" i="2"/>
  <c r="K331" i="2"/>
  <c r="K330" i="2"/>
  <c r="K329" i="2"/>
  <c r="K328" i="2"/>
  <c r="K308" i="2"/>
  <c r="K307" i="2"/>
  <c r="K286" i="2"/>
  <c r="K285" i="2"/>
  <c r="K284" i="2"/>
  <c r="K268" i="2"/>
  <c r="K267" i="2"/>
  <c r="K266" i="2"/>
  <c r="K339" i="2"/>
  <c r="K338" i="2"/>
  <c r="K337" i="2"/>
  <c r="K336" i="2"/>
  <c r="K335" i="2"/>
  <c r="K334" i="2"/>
  <c r="K342" i="2"/>
  <c r="K327" i="2"/>
  <c r="K321" i="2"/>
  <c r="K317" i="2"/>
  <c r="K315" i="2"/>
  <c r="K311" i="2"/>
  <c r="K297" i="2"/>
  <c r="K291" i="2"/>
  <c r="K283" i="2"/>
  <c r="K277" i="2"/>
  <c r="K271" i="2"/>
  <c r="K254" i="2"/>
  <c r="K253" i="2"/>
  <c r="K252" i="2"/>
  <c r="K251" i="2"/>
  <c r="K250" i="2"/>
  <c r="K241" i="2"/>
  <c r="K228" i="2"/>
  <c r="K227" i="2"/>
  <c r="K226" i="2"/>
  <c r="K220" i="2"/>
  <c r="K201" i="2"/>
  <c r="K200" i="2"/>
  <c r="K199" i="2"/>
  <c r="K194" i="2"/>
  <c r="K179" i="2"/>
  <c r="K178" i="2"/>
  <c r="K177" i="2"/>
  <c r="K343" i="2"/>
  <c r="K322" i="2"/>
  <c r="K318" i="2"/>
  <c r="K312" i="2"/>
  <c r="K298" i="2"/>
  <c r="K292" i="2"/>
  <c r="K288" i="2"/>
  <c r="K287" i="2"/>
  <c r="K278" i="2"/>
  <c r="K272" i="2"/>
  <c r="K234" i="2"/>
  <c r="K233" i="2"/>
  <c r="K232" i="2"/>
  <c r="K231" i="2"/>
  <c r="K230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344" i="2"/>
  <c r="K319" i="2"/>
  <c r="K313" i="2"/>
  <c r="K295" i="2"/>
  <c r="K293" i="2"/>
  <c r="K289" i="2"/>
  <c r="K275" i="2"/>
  <c r="K273" i="2"/>
  <c r="K265" i="2"/>
  <c r="K255" i="2"/>
  <c r="K240" i="2"/>
  <c r="K239" i="2"/>
  <c r="K238" i="2"/>
  <c r="K237" i="2"/>
  <c r="K236" i="2"/>
  <c r="K229" i="2"/>
  <c r="K219" i="2"/>
  <c r="K218" i="2"/>
  <c r="K217" i="2"/>
  <c r="K216" i="2"/>
  <c r="K202" i="2"/>
  <c r="K193" i="2"/>
  <c r="K192" i="2"/>
  <c r="K191" i="2"/>
  <c r="K175" i="2"/>
  <c r="K174" i="2"/>
  <c r="K173" i="2"/>
  <c r="K172" i="2"/>
  <c r="K171" i="2"/>
  <c r="K341" i="2"/>
  <c r="K333" i="2"/>
  <c r="K320" i="2"/>
  <c r="K314" i="2"/>
  <c r="K310" i="2"/>
  <c r="K309" i="2"/>
  <c r="K296" i="2"/>
  <c r="K290" i="2"/>
  <c r="K276" i="2"/>
  <c r="K270" i="2"/>
  <c r="K269" i="2"/>
  <c r="K248" i="2"/>
  <c r="K247" i="2"/>
  <c r="K246" i="2"/>
  <c r="K245" i="2"/>
  <c r="K244" i="2"/>
  <c r="K243" i="2"/>
  <c r="K242" i="2"/>
  <c r="K224" i="2"/>
  <c r="K223" i="2"/>
  <c r="K222" i="2"/>
  <c r="K221" i="2"/>
  <c r="K215" i="2"/>
  <c r="K197" i="2"/>
  <c r="K196" i="2"/>
  <c r="K195" i="2"/>
  <c r="K151" i="2"/>
  <c r="K150" i="2"/>
  <c r="K149" i="2"/>
  <c r="K130" i="2"/>
  <c r="K129" i="2"/>
  <c r="K128" i="2"/>
  <c r="K127" i="2"/>
  <c r="K126" i="2"/>
  <c r="K125" i="2"/>
  <c r="K107" i="2"/>
  <c r="K106" i="2"/>
  <c r="K105" i="2"/>
  <c r="K89" i="2"/>
  <c r="K88" i="2"/>
  <c r="K87" i="2"/>
  <c r="K86" i="2"/>
  <c r="K85" i="2"/>
  <c r="K84" i="2"/>
  <c r="K83" i="2"/>
  <c r="K82" i="2"/>
  <c r="K81" i="2"/>
  <c r="K59" i="2"/>
  <c r="K58" i="2"/>
  <c r="K57" i="2"/>
  <c r="K56" i="2"/>
  <c r="K55" i="2"/>
  <c r="K157" i="2"/>
  <c r="K156" i="2"/>
  <c r="K155" i="2"/>
  <c r="K154" i="2"/>
  <c r="K153" i="2"/>
  <c r="K133" i="2"/>
  <c r="K132" i="2"/>
  <c r="K111" i="2"/>
  <c r="K110" i="2"/>
  <c r="K109" i="2"/>
  <c r="K93" i="2"/>
  <c r="K92" i="2"/>
  <c r="K91" i="2"/>
  <c r="K65" i="2"/>
  <c r="K64" i="2"/>
  <c r="K63" i="2"/>
  <c r="K62" i="2"/>
  <c r="K61" i="2"/>
  <c r="K166" i="2"/>
  <c r="K164" i="2"/>
  <c r="K160" i="2"/>
  <c r="K152" i="2"/>
  <c r="K146" i="2"/>
  <c r="K142" i="2"/>
  <c r="K140" i="2"/>
  <c r="K136" i="2"/>
  <c r="K122" i="2"/>
  <c r="K116" i="2"/>
  <c r="K108" i="2"/>
  <c r="K102" i="2"/>
  <c r="K96" i="2"/>
  <c r="K78" i="2"/>
  <c r="K72" i="2"/>
  <c r="K68" i="2"/>
  <c r="K60" i="2"/>
  <c r="K54" i="2"/>
  <c r="K49" i="2"/>
  <c r="K48" i="2"/>
  <c r="K47" i="2"/>
  <c r="K46" i="2"/>
  <c r="K40" i="2"/>
  <c r="K25" i="2"/>
  <c r="K24" i="2"/>
  <c r="K17" i="2"/>
  <c r="K16" i="2"/>
  <c r="K15" i="2"/>
  <c r="K167" i="2"/>
  <c r="K161" i="2"/>
  <c r="K147" i="2"/>
  <c r="K143" i="2"/>
  <c r="K137" i="2"/>
  <c r="K123" i="2"/>
  <c r="K117" i="2"/>
  <c r="K113" i="2"/>
  <c r="K112" i="2"/>
  <c r="K103" i="2"/>
  <c r="K97" i="2"/>
  <c r="K79" i="2"/>
  <c r="K75" i="2"/>
  <c r="K73" i="2"/>
  <c r="K69" i="2"/>
  <c r="K53" i="2"/>
  <c r="K52" i="2"/>
  <c r="K51" i="2"/>
  <c r="K21" i="2"/>
  <c r="K20" i="2"/>
  <c r="K19" i="2"/>
  <c r="K168" i="2"/>
  <c r="K162" i="2"/>
  <c r="K144" i="2"/>
  <c r="K138" i="2"/>
  <c r="K120" i="2"/>
  <c r="K118" i="2"/>
  <c r="K114" i="2"/>
  <c r="K100" i="2"/>
  <c r="K98" i="2"/>
  <c r="K76" i="2"/>
  <c r="K70" i="2"/>
  <c r="K39" i="2"/>
  <c r="K38" i="2"/>
  <c r="K37" i="2"/>
  <c r="K36" i="2"/>
  <c r="K35" i="2"/>
  <c r="K34" i="2"/>
  <c r="K33" i="2"/>
  <c r="K32" i="2"/>
  <c r="K31" i="2"/>
  <c r="K30" i="2"/>
  <c r="K29" i="2"/>
  <c r="K28" i="2"/>
  <c r="K23" i="2"/>
  <c r="K169" i="2"/>
  <c r="K163" i="2"/>
  <c r="K159" i="2"/>
  <c r="K158" i="2"/>
  <c r="K145" i="2"/>
  <c r="K139" i="2"/>
  <c r="K135" i="2"/>
  <c r="K134" i="2"/>
  <c r="K131" i="2"/>
  <c r="K121" i="2"/>
  <c r="K115" i="2"/>
  <c r="K101" i="2"/>
  <c r="K95" i="2"/>
  <c r="K94" i="2"/>
  <c r="K77" i="2"/>
  <c r="K71" i="2"/>
  <c r="K67" i="2"/>
  <c r="K66" i="2"/>
  <c r="K44" i="2"/>
  <c r="K43" i="2"/>
  <c r="K42" i="2"/>
  <c r="K41" i="2"/>
  <c r="K27" i="2"/>
  <c r="K22" i="2"/>
  <c r="K50" i="2"/>
  <c r="K124" i="2"/>
  <c r="K180" i="2"/>
  <c r="K274" i="2"/>
  <c r="K14" i="2"/>
  <c r="K176" i="2"/>
  <c r="K80" i="2"/>
  <c r="K165" i="2"/>
  <c r="K225" i="2"/>
  <c r="K90" i="2"/>
  <c r="K235" i="2"/>
  <c r="K99" i="2"/>
  <c r="K141" i="2"/>
  <c r="K189" i="2"/>
  <c r="K190" i="2"/>
  <c r="K249" i="2"/>
  <c r="K340" i="2"/>
  <c r="K279" i="2"/>
  <c r="K323" i="2"/>
  <c r="K306" i="2"/>
  <c r="K45" i="2"/>
  <c r="K18" i="2"/>
  <c r="K104" i="2"/>
  <c r="K148" i="2"/>
  <c r="K74" i="2"/>
  <c r="K345" i="2"/>
  <c r="K294" i="2"/>
  <c r="K316" i="2"/>
  <c r="K26" i="2"/>
  <c r="K198" i="2"/>
  <c r="K119" i="2"/>
  <c r="K299" i="2"/>
  <c r="K13" i="1"/>
  <c r="K133" i="1"/>
  <c r="J79" i="1"/>
  <c r="L133" i="1"/>
  <c r="G80" i="1"/>
  <c r="H13" i="1"/>
  <c r="E88" i="1"/>
  <c r="G339" i="2"/>
  <c r="G338" i="2"/>
  <c r="G337" i="2"/>
  <c r="G336" i="2"/>
  <c r="G335" i="2"/>
  <c r="G334" i="2"/>
  <c r="G315" i="2"/>
  <c r="G314" i="2"/>
  <c r="G313" i="2"/>
  <c r="G312" i="2"/>
  <c r="G311" i="2"/>
  <c r="G310" i="2"/>
  <c r="G293" i="2"/>
  <c r="G292" i="2"/>
  <c r="G291" i="2"/>
  <c r="G290" i="2"/>
  <c r="G289" i="2"/>
  <c r="G288" i="2"/>
  <c r="G273" i="2"/>
  <c r="G272" i="2"/>
  <c r="G271" i="2"/>
  <c r="G270" i="2"/>
  <c r="G344" i="2"/>
  <c r="G343" i="2"/>
  <c r="G342" i="2"/>
  <c r="G341" i="2"/>
  <c r="G322" i="2"/>
  <c r="G321" i="2"/>
  <c r="G320" i="2"/>
  <c r="G319" i="2"/>
  <c r="G318" i="2"/>
  <c r="G317" i="2"/>
  <c r="G298" i="2"/>
  <c r="G297" i="2"/>
  <c r="G296" i="2"/>
  <c r="G295" i="2"/>
  <c r="G278" i="2"/>
  <c r="G277" i="2"/>
  <c r="G276" i="2"/>
  <c r="G275" i="2"/>
  <c r="B25" i="4"/>
  <c r="G354" i="2"/>
  <c r="G353" i="2"/>
  <c r="G352" i="2"/>
  <c r="G351" i="2"/>
  <c r="G350" i="2"/>
  <c r="G349" i="2"/>
  <c r="G348" i="2"/>
  <c r="G347" i="2"/>
  <c r="G346" i="2"/>
  <c r="G330" i="2"/>
  <c r="G324" i="2"/>
  <c r="G304" i="2"/>
  <c r="G300" i="2"/>
  <c r="G286" i="2"/>
  <c r="G280" i="2"/>
  <c r="G266" i="2"/>
  <c r="G264" i="2"/>
  <c r="G260" i="2"/>
  <c r="G256" i="2"/>
  <c r="G241" i="2"/>
  <c r="G240" i="2"/>
  <c r="G239" i="2"/>
  <c r="G238" i="2"/>
  <c r="G237" i="2"/>
  <c r="G236" i="2"/>
  <c r="G219" i="2"/>
  <c r="G218" i="2"/>
  <c r="G217" i="2"/>
  <c r="G216" i="2"/>
  <c r="G193" i="2"/>
  <c r="G192" i="2"/>
  <c r="G191" i="2"/>
  <c r="G175" i="2"/>
  <c r="G174" i="2"/>
  <c r="G173" i="2"/>
  <c r="G172" i="2"/>
  <c r="G171" i="2"/>
  <c r="G331" i="2"/>
  <c r="G325" i="2"/>
  <c r="G307" i="2"/>
  <c r="G305" i="2"/>
  <c r="G301" i="2"/>
  <c r="G287" i="2"/>
  <c r="G281" i="2"/>
  <c r="G267" i="2"/>
  <c r="G261" i="2"/>
  <c r="G257" i="2"/>
  <c r="G248" i="2"/>
  <c r="G247" i="2"/>
  <c r="G246" i="2"/>
  <c r="G245" i="2"/>
  <c r="G244" i="2"/>
  <c r="G243" i="2"/>
  <c r="G242" i="2"/>
  <c r="G224" i="2"/>
  <c r="G223" i="2"/>
  <c r="G222" i="2"/>
  <c r="G221" i="2"/>
  <c r="G197" i="2"/>
  <c r="G196" i="2"/>
  <c r="G195" i="2"/>
  <c r="G332" i="2"/>
  <c r="G328" i="2"/>
  <c r="G326" i="2"/>
  <c r="G308" i="2"/>
  <c r="G306" i="2"/>
  <c r="G302" i="2"/>
  <c r="G284" i="2"/>
  <c r="G282" i="2"/>
  <c r="G268" i="2"/>
  <c r="G262" i="2"/>
  <c r="G258" i="2"/>
  <c r="G255" i="2"/>
  <c r="G254" i="2"/>
  <c r="G253" i="2"/>
  <c r="G252" i="2"/>
  <c r="G251" i="2"/>
  <c r="G250" i="2"/>
  <c r="G229" i="2"/>
  <c r="G228" i="2"/>
  <c r="G227" i="2"/>
  <c r="G226" i="2"/>
  <c r="G202" i="2"/>
  <c r="G201" i="2"/>
  <c r="G200" i="2"/>
  <c r="G199" i="2"/>
  <c r="G179" i="2"/>
  <c r="G178" i="2"/>
  <c r="G177" i="2"/>
  <c r="G333" i="2"/>
  <c r="G329" i="2"/>
  <c r="G309" i="2"/>
  <c r="G303" i="2"/>
  <c r="G285" i="2"/>
  <c r="G269" i="2"/>
  <c r="G263" i="2"/>
  <c r="G259" i="2"/>
  <c r="G234" i="2"/>
  <c r="G233" i="2"/>
  <c r="G232" i="2"/>
  <c r="G231" i="2"/>
  <c r="G230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176" i="2"/>
  <c r="G164" i="2"/>
  <c r="G163" i="2"/>
  <c r="G162" i="2"/>
  <c r="G161" i="2"/>
  <c r="G160" i="2"/>
  <c r="G159" i="2"/>
  <c r="G140" i="2"/>
  <c r="G139" i="2"/>
  <c r="G138" i="2"/>
  <c r="G137" i="2"/>
  <c r="G136" i="2"/>
  <c r="G135" i="2"/>
  <c r="G118" i="2"/>
  <c r="G117" i="2"/>
  <c r="G116" i="2"/>
  <c r="G115" i="2"/>
  <c r="G114" i="2"/>
  <c r="G113" i="2"/>
  <c r="G98" i="2"/>
  <c r="G97" i="2"/>
  <c r="G96" i="2"/>
  <c r="G95" i="2"/>
  <c r="G73" i="2"/>
  <c r="G72" i="2"/>
  <c r="G71" i="2"/>
  <c r="G70" i="2"/>
  <c r="G69" i="2"/>
  <c r="G68" i="2"/>
  <c r="G67" i="2"/>
  <c r="G169" i="2"/>
  <c r="G168" i="2"/>
  <c r="G167" i="2"/>
  <c r="G166" i="2"/>
  <c r="G147" i="2"/>
  <c r="G146" i="2"/>
  <c r="G145" i="2"/>
  <c r="G144" i="2"/>
  <c r="G143" i="2"/>
  <c r="G142" i="2"/>
  <c r="G123" i="2"/>
  <c r="G122" i="2"/>
  <c r="G121" i="2"/>
  <c r="G120" i="2"/>
  <c r="G103" i="2"/>
  <c r="G102" i="2"/>
  <c r="G101" i="2"/>
  <c r="G100" i="2"/>
  <c r="G79" i="2"/>
  <c r="G78" i="2"/>
  <c r="G77" i="2"/>
  <c r="G76" i="2"/>
  <c r="G75" i="2"/>
  <c r="G155" i="2"/>
  <c r="G149" i="2"/>
  <c r="G129" i="2"/>
  <c r="G125" i="2"/>
  <c r="G111" i="2"/>
  <c r="G105" i="2"/>
  <c r="G91" i="2"/>
  <c r="G89" i="2"/>
  <c r="G85" i="2"/>
  <c r="G81" i="2"/>
  <c r="G63" i="2"/>
  <c r="G57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6" i="2"/>
  <c r="G23" i="2"/>
  <c r="G156" i="2"/>
  <c r="G150" i="2"/>
  <c r="G132" i="2"/>
  <c r="G130" i="2"/>
  <c r="G126" i="2"/>
  <c r="G112" i="2"/>
  <c r="G106" i="2"/>
  <c r="G92" i="2"/>
  <c r="G86" i="2"/>
  <c r="G82" i="2"/>
  <c r="G64" i="2"/>
  <c r="G58" i="2"/>
  <c r="G44" i="2"/>
  <c r="G43" i="2"/>
  <c r="G42" i="2"/>
  <c r="G41" i="2"/>
  <c r="G157" i="2"/>
  <c r="G153" i="2"/>
  <c r="G151" i="2"/>
  <c r="G133" i="2"/>
  <c r="G127" i="2"/>
  <c r="G109" i="2"/>
  <c r="G107" i="2"/>
  <c r="G93" i="2"/>
  <c r="G87" i="2"/>
  <c r="G83" i="2"/>
  <c r="G65" i="2"/>
  <c r="G61" i="2"/>
  <c r="G59" i="2"/>
  <c r="G55" i="2"/>
  <c r="G49" i="2"/>
  <c r="G48" i="2"/>
  <c r="G47" i="2"/>
  <c r="G46" i="2"/>
  <c r="G25" i="2"/>
  <c r="G17" i="2"/>
  <c r="G16" i="2"/>
  <c r="G15" i="2"/>
  <c r="G158" i="2"/>
  <c r="G154" i="2"/>
  <c r="G152" i="2"/>
  <c r="G134" i="2"/>
  <c r="G128" i="2"/>
  <c r="G110" i="2"/>
  <c r="G108" i="2"/>
  <c r="G94" i="2"/>
  <c r="G88" i="2"/>
  <c r="G84" i="2"/>
  <c r="G66" i="2"/>
  <c r="G62" i="2"/>
  <c r="G60" i="2"/>
  <c r="G56" i="2"/>
  <c r="G54" i="2"/>
  <c r="G53" i="2"/>
  <c r="G52" i="2"/>
  <c r="G51" i="2"/>
  <c r="G27" i="2"/>
  <c r="G24" i="2"/>
  <c r="G22" i="2"/>
  <c r="G21" i="2"/>
  <c r="G20" i="2"/>
  <c r="G19" i="2"/>
  <c r="G18" i="2"/>
  <c r="G45" i="2"/>
  <c r="G225" i="2"/>
  <c r="G170" i="2"/>
  <c r="G80" i="2"/>
  <c r="G124" i="2"/>
  <c r="G189" i="2"/>
  <c r="G235" i="2"/>
  <c r="G327" i="2"/>
  <c r="G316" i="2"/>
  <c r="G294" i="2"/>
  <c r="G90" i="2"/>
  <c r="G283" i="2"/>
  <c r="G74" i="2"/>
  <c r="G180" i="2"/>
  <c r="G340" i="2"/>
  <c r="G274" i="2"/>
  <c r="G14" i="2"/>
  <c r="G50" i="2"/>
  <c r="G141" i="2"/>
  <c r="G119" i="2"/>
  <c r="G194" i="2"/>
  <c r="G299" i="2"/>
  <c r="G99" i="2"/>
  <c r="G279" i="2"/>
  <c r="G131" i="2"/>
  <c r="G165" i="2"/>
  <c r="G190" i="2"/>
  <c r="G249" i="2"/>
  <c r="G104" i="2"/>
  <c r="G148" i="2"/>
  <c r="G220" i="2"/>
  <c r="G198" i="2"/>
  <c r="G265" i="2"/>
  <c r="G345" i="2"/>
  <c r="G323" i="2"/>
  <c r="L13" i="1"/>
  <c r="G13" i="2"/>
  <c r="K79" i="1" l="1"/>
  <c r="L79" i="1"/>
  <c r="F113" i="1"/>
  <c r="I113" i="1"/>
  <c r="C121" i="1"/>
  <c r="H80" i="1"/>
  <c r="G88" i="1"/>
  <c r="B12" i="4"/>
  <c r="D90" i="1"/>
  <c r="J80" i="1"/>
  <c r="B19" i="4" l="1"/>
  <c r="B18" i="4" s="1"/>
  <c r="F121" i="1"/>
  <c r="F123" i="1" s="1"/>
  <c r="C123" i="1"/>
  <c r="I121" i="1"/>
  <c r="I123" i="1" s="1"/>
  <c r="J88" i="1"/>
  <c r="K80" i="1"/>
  <c r="L80" i="1"/>
  <c r="H88" i="1"/>
  <c r="F90" i="1"/>
  <c r="B13" i="4" l="1"/>
  <c r="K88" i="1"/>
  <c r="I89" i="1"/>
  <c r="B14" i="4" s="1"/>
  <c r="L88" i="1"/>
  <c r="L90" i="1" s="1"/>
  <c r="J90" i="1" l="1"/>
</calcChain>
</file>

<file path=xl/comments1.xml><?xml version="1.0" encoding="utf-8"?>
<comments xmlns="http://schemas.openxmlformats.org/spreadsheetml/2006/main">
  <authors>
    <author/>
  </authors>
  <commentList>
    <comment ref="A198" authorId="0" shapeId="0">
      <text>
        <r>
          <rPr>
            <sz val="10"/>
            <color rgb="FF000000"/>
            <rFont val="Arial"/>
            <family val="2"/>
          </rPr>
          <t>Função 3</t>
        </r>
      </text>
    </comment>
    <comment ref="A199" authorId="0" shapeId="0">
      <text>
        <r>
          <rPr>
            <sz val="10"/>
            <color rgb="FF000000"/>
            <rFont val="Arial"/>
            <family val="2"/>
          </rPr>
          <t>Subfunção 122</t>
        </r>
      </text>
    </comment>
    <comment ref="A200" authorId="0" shapeId="0">
      <text>
        <r>
          <rPr>
            <sz val="10"/>
            <color rgb="FF000000"/>
            <rFont val="Arial"/>
            <family val="2"/>
          </rPr>
          <t>Subfunção 126</t>
        </r>
      </text>
    </comment>
    <comment ref="A201" authorId="0" shapeId="0">
      <text>
        <r>
          <rPr>
            <sz val="10"/>
            <color rgb="FF000000"/>
            <rFont val="Arial"/>
            <family val="2"/>
          </rPr>
          <t>Subfunção 131</t>
        </r>
      </text>
    </comment>
    <comment ref="A235" authorId="0" shapeId="0">
      <text>
        <r>
          <rPr>
            <sz val="10"/>
            <color rgb="FF000000"/>
            <rFont val="Arial"/>
            <family val="2"/>
          </rPr>
          <t>Função 9</t>
        </r>
      </text>
    </comment>
    <comment ref="A237" authorId="0" shapeId="0">
      <text>
        <r>
          <rPr>
            <sz val="10"/>
            <color rgb="FF000000"/>
            <rFont val="Arial"/>
            <family val="2"/>
          </rPr>
          <t>Subfunção 272</t>
        </r>
      </text>
    </comment>
  </commentList>
</comments>
</file>

<file path=xl/sharedStrings.xml><?xml version="1.0" encoding="utf-8"?>
<sst xmlns="http://schemas.openxmlformats.org/spreadsheetml/2006/main" count="836" uniqueCount="433">
  <si>
    <t>Tabela 1 - Balanço Orçamentário</t>
  </si>
  <si>
    <t>FUNDO DE APOIO AO MINISTÉRIO PÚBLICO – FUNAMP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</si>
  <si>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</si>
  <si>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</si>
  <si>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</si>
  <si>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</si>
  <si>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</si>
  <si>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</si>
  <si>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</si>
  <si>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</si>
  <si>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</si>
  <si>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</si>
  <si>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</si>
  <si>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</si>
  <si>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</si>
  <si>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</si>
  <si>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</si>
  <si>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</si>
  <si>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</si>
  <si>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</si>
  <si>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</si>
  <si>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</si>
  <si>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</si>
  <si>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</si>
  <si>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</si>
  <si>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</si>
  <si>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</si>
  <si>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</si>
  <si>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</si>
  <si>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</si>
  <si>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</si>
  <si>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</si>
  <si>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</si>
  <si>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</si>
  <si>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</si>
  <si>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</si>
  <si>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</si>
  <si>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</si>
  <si>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</si>
  <si>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OUTRAS RECEITAS CORRENTES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</si>
  <si>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</si>
  <si>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</si>
  <si>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</si>
  <si>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</si>
  <si>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</si>
  <si>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</si>
  <si>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</si>
  <si>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</si>
  <si>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</si>
  <si>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</si>
  <si>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</si>
  <si>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</si>
  <si>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</si>
  <si>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</si>
  <si>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</si>
  <si>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</si>
  <si>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</si>
  <si>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</si>
  <si>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</si>
  <si>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</si>
  <si>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</si>
  <si>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</si>
  <si>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</si>
  <si>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</si>
  <si>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</si>
  <si>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</si>
  <si>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</si>
  <si>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</si>
  <si>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</si>
  <si>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</si>
  <si>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</si>
  <si>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</si>
  <si>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</si>
  <si>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</si>
  <si>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</si>
  <si>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</si>
  <si>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</si>
  <si>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</si>
  <si>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</si>
  <si>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</si>
  <si>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</si>
  <si>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</si>
  <si>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</si>
  <si>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</si>
  <si>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</si>
  <si>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</si>
  <si>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</si>
  <si>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</si>
  <si>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t>DÉFICIT (VI)</t>
    </r>
    <r>
      <rPr>
        <sz val="10"/>
        <color rgb="FF000000"/>
        <rFont val="Arial"/>
        <family val="2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</si>
  <si>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</si>
  <si>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</si>
  <si>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</si>
  <si>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</si>
  <si>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</si>
  <si>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</si>
  <si>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</si>
  <si>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</si>
  <si>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</si>
  <si>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Times New Roman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</si>
  <si>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</si>
  <si>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</si>
  <si>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</si>
  <si>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</si>
  <si>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</si>
  <si>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</si>
  <si>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</si>
  <si>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</si>
  <si>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</si>
  <si>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</si>
  <si>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</si>
  <si>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</si>
  <si>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</si>
  <si>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</si>
  <si>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</si>
  <si>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</si>
  <si>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</si>
  <si>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</si>
  <si>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t>Transferências a Municípios</t>
    </r>
    <r>
      <rPr>
        <sz val="10"/>
        <color rgb="FF000000"/>
        <rFont val="Arial"/>
        <family val="2"/>
      </rPr>
      <t>2</t>
    </r>
  </si>
  <si>
    <r>
      <t>Demais Despesas Correntes</t>
    </r>
    <r>
      <rPr>
        <sz val="10"/>
        <color rgb="FF000000"/>
        <rFont val="Arial"/>
        <family val="2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</si>
  <si>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</si>
  <si>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</si>
  <si>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</si>
  <si>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</si>
  <si>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</si>
  <si>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</si>
  <si>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</si>
  <si>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</si>
  <si>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</si>
  <si>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</si>
  <si>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</si>
  <si>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</si>
  <si>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</si>
  <si>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</si>
  <si>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</si>
  <si>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</si>
  <si>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FONTE: Sistema FIPLAN, Unidade Responsável: SEFAZ/SATE. Emissão: em 16/07/2024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</si>
  <si>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</si>
  <si>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</si>
  <si>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</si>
  <si>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RECEITAS INTRA-ORÇAMENTÁRIAS</t>
  </si>
  <si>
    <t xml:space="preserve">        IMPOSTOS, TAXAS E CONTRIBUIÇÕES DE MELHORIA</t>
  </si>
  <si>
    <t xml:space="preserve">            Contribuição para o Custeio do Serviço de Iluminação Pública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</si>
  <si>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</si>
  <si>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</si>
  <si>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</si>
  <si>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</si>
  <si>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</si>
  <si>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</si>
  <si>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</si>
  <si>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</si>
  <si>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</si>
  <si>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</si>
  <si>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</si>
  <si>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</si>
  <si>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t>INSCRITAS EM RESTOS A PAGAR NÃO PROCESSADOS</t>
    </r>
    <r>
      <rPr>
        <sz val="10"/>
        <color rgb="FF000000"/>
        <rFont val="Arial"/>
        <family val="2"/>
      </rPr>
      <t>1</t>
    </r>
    <r>
      <rPr>
        <b/>
        <sz val="10"/>
        <color rgb="FF000000"/>
        <rFont val="Times New Roman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</si>
  <si>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</si>
  <si>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</si>
  <si>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</si>
  <si>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</si>
  <si>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</si>
  <si>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</si>
  <si>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</si>
  <si>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</si>
  <si>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</si>
  <si>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</si>
  <si>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</si>
  <si>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</si>
  <si>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</si>
  <si>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</si>
  <si>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03</t>
  </si>
  <si>
    <t>Defesa da Ordem Jurídica</t>
  </si>
  <si>
    <t>Administração Geral</t>
  </si>
  <si>
    <t>03 122</t>
  </si>
  <si>
    <t>Tecnologia da Informação</t>
  </si>
  <si>
    <t>03 126</t>
  </si>
  <si>
    <t>Formação de Recursos Humanos</t>
  </si>
  <si>
    <t>03 128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</si>
  <si>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</si>
  <si>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</si>
  <si>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</si>
  <si>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</si>
  <si>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</si>
  <si>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</si>
  <si>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</si>
  <si>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</si>
  <si>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</si>
  <si>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</si>
  <si>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</si>
  <si>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</si>
  <si>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</si>
  <si>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</si>
  <si>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</si>
  <si>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</si>
  <si>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</si>
  <si>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</si>
  <si>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</si>
  <si>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</si>
  <si>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</si>
  <si>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</si>
  <si>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</si>
  <si>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</si>
  <si>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</si>
  <si>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</si>
  <si>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</si>
  <si>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</si>
  <si>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</si>
  <si>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</si>
  <si>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</si>
  <si>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</si>
  <si>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</si>
  <si>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</si>
  <si>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</si>
  <si>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</si>
  <si>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</si>
  <si>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</si>
  <si>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</si>
  <si>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</si>
  <si>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</si>
  <si>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</si>
  <si>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</si>
  <si>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</si>
  <si>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</si>
  <si>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</si>
  <si>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</si>
  <si>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</si>
  <si>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</si>
  <si>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</si>
  <si>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</si>
  <si>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</si>
  <si>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</si>
  <si>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</si>
  <si>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</si>
  <si>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</si>
  <si>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</si>
  <si>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</si>
  <si>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</si>
  <si>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</si>
  <si>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</si>
  <si>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</si>
  <si>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</si>
  <si>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</si>
  <si>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</si>
  <si>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</si>
  <si>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</si>
  <si>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</si>
  <si>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</si>
  <si>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</si>
  <si>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</si>
  <si>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</si>
  <si>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</si>
  <si>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</si>
  <si>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</si>
  <si>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</si>
  <si>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</si>
  <si>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</si>
  <si>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</si>
  <si>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</si>
  <si>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</si>
  <si>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</si>
  <si>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</si>
  <si>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</si>
  <si>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</si>
  <si>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</si>
  <si>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</si>
  <si>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</si>
  <si>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</si>
  <si>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</si>
  <si>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</si>
  <si>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</si>
  <si>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</si>
  <si>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</si>
  <si>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</si>
  <si>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</si>
  <si>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</si>
  <si>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</si>
  <si>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</si>
  <si>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</si>
  <si>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</si>
  <si>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</si>
  <si>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</si>
  <si>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</si>
  <si>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</si>
  <si>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</si>
  <si>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</si>
  <si>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</si>
  <si>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</si>
  <si>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</si>
  <si>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</si>
  <si>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</si>
  <si>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</si>
  <si>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</si>
  <si>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</si>
  <si>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</si>
  <si>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</si>
  <si>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</si>
  <si>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28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</si>
  <si>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</si>
  <si>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</si>
  <si>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</si>
  <si>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</si>
  <si>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</si>
  <si>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</si>
  <si>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28 846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</si>
  <si>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</si>
  <si>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</si>
  <si>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</si>
  <si>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</si>
  <si>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</si>
  <si>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</si>
  <si>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</si>
  <si>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</si>
  <si>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</si>
  <si>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</si>
  <si>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</si>
  <si>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</si>
  <si>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</si>
  <si>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</si>
  <si>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</si>
  <si>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</si>
  <si>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</si>
  <si>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</si>
  <si>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</si>
  <si>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Em 31 de dezembro de 2023</t>
  </si>
  <si>
    <t>Em 31 de dezembro de  2023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</si>
  <si>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</si>
  <si>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</si>
  <si>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</si>
  <si>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</si>
  <si>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</si>
  <si>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</si>
  <si>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</si>
  <si>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</si>
  <si>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</si>
  <si>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</si>
  <si>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</si>
  <si>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</si>
  <si>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</si>
  <si>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</si>
  <si>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</si>
  <si>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</si>
  <si>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</si>
  <si>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</si>
  <si>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</si>
  <si>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</si>
  <si>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</si>
  <si>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</si>
  <si>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</si>
  <si>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</si>
  <si>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</si>
  <si>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</si>
  <si>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</si>
  <si>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</si>
  <si>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</si>
  <si>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</si>
  <si>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</si>
  <si>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</si>
  <si>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</si>
  <si>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</si>
  <si>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</si>
  <si>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</si>
  <si>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</si>
  <si>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</si>
  <si>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</si>
  <si>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</si>
  <si>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</si>
  <si>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</si>
  <si>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</si>
  <si>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</si>
  <si>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</si>
  <si>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t>Receita Corrente Líquida</t>
    </r>
    <r>
      <rPr>
        <vertAlign val="superscript"/>
        <sz val="10"/>
        <color rgb="FF000000"/>
        <rFont val="Arial"/>
        <family val="2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</si>
  <si>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</si>
  <si>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</si>
  <si>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</si>
  <si>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</si>
  <si>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</si>
  <si>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</si>
  <si>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</si>
  <si>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</si>
  <si>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</si>
  <si>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</si>
  <si>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</si>
  <si>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</si>
  <si>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</si>
  <si>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</si>
  <si>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</si>
  <si>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</si>
  <si>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</si>
  <si>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</si>
  <si>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</si>
  <si>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</si>
  <si>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</si>
  <si>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</si>
  <si>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</si>
  <si>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</si>
  <si>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</si>
  <si>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</si>
  <si>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</si>
  <si>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</si>
  <si>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</si>
  <si>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</si>
  <si>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</si>
  <si>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</si>
  <si>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</si>
  <si>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</si>
  <si>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</si>
  <si>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</si>
  <si>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</si>
  <si>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</si>
  <si>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</si>
  <si>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</si>
  <si>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</si>
  <si>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</si>
  <si>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</si>
  <si>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</si>
  <si>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</si>
  <si>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</si>
  <si>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</si>
  <si>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</si>
  <si>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</si>
  <si>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</si>
  <si>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</si>
  <si>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</si>
  <si>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</si>
  <si>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</si>
  <si>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</si>
  <si>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</si>
  <si>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</si>
  <si>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</si>
  <si>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</si>
  <si>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</si>
  <si>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</si>
  <si>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</si>
  <si>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JANEIRO A ABRIL DE 2024/BIMESTRE MARÇO -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</si>
</sst>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;&quot;-&quot;#,##0"/>
    <numFmt numFmtId="165" formatCode="#,##0.0&quot; &quot;;&quot;(&quot;#,##0.0&quot;)&quot;"/>
    <numFmt numFmtId="166" formatCode="#,##0.00;&quot;(&quot;#,##0.00&quot;)&quot;"/>
    <numFmt numFmtId="167" formatCode="&quot;R$ &quot;#,##0.00&quot; &quot;;[Red]&quot;(R$ &quot;#,##0.00&quot;)&quot;"/>
    <numFmt numFmtId="168" formatCode="#,##0.00;[Red]&quot;-&quot;#,##0.00"/>
    <numFmt numFmtId="169" formatCode="[$R$-416]&quot; &quot;#,##0.00;[Red]&quot;-&quot;[$R$-416]&quot; &quot;#,##0.00"/>
    <numFmt numFmtId="170" formatCode="#,##0.00&quot; &quot;;&quot;-&quot;#,##0.00&quot; &quot;;&quot;-&quot;#&quot; &quot;;@&quot; &quot;"/>
    <numFmt numFmtId="171" formatCode="&quot; &quot;#,##0.00&quot; &quot;;&quot; (&quot;#,##0.00&quot;)&quot;;&quot;-&quot;00&quot; &quot;;&quot; &quot;@&quot; &quot;"/>
    <numFmt numFmtId="172" formatCode="#,##0.00&quot; &quot;;&quot;-&quot;#,##0.00&quot; &quot;;&quot;-&quot;00&quot; &quot;;@&quot; &quot;"/>
  </numFmts>
  <fonts count="16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Times New Roman1"/>
    </font>
    <font>
      <sz val="10"/>
      <color rgb="FF000000"/>
      <name val="Times New Roman1"/>
    </font>
    <font>
      <b/>
      <sz val="10"/>
      <color rgb="FF000000"/>
      <name val="Times New Roman1"/>
    </font>
    <font>
      <sz val="10"/>
      <color rgb="FF000000"/>
      <name val="Times New Roman2"/>
    </font>
    <font>
      <b/>
      <u/>
      <sz val="10"/>
      <color rgb="FF000000"/>
      <name val="Times New Roman1"/>
    </font>
    <font>
      <sz val="10"/>
      <color rgb="FFFF0000"/>
      <name val="Times New Roman1"/>
    </font>
    <font>
      <b/>
      <strike/>
      <sz val="10"/>
      <color rgb="FFFF0000"/>
      <name val="Times New Roman1"/>
    </font>
    <font>
      <sz val="8"/>
      <color rgb="FF000000"/>
      <name val="Times New Roman1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8"/>
      <color rgb="FF000000"/>
      <name val="Times New Roman2"/>
    </font>
    <font>
      <b/>
      <sz val="8"/>
      <color rgb="FF000000"/>
      <name val="Times New Roman1"/>
    </font>
    <font>
      <sz val="8"/>
      <color rgb="FFFF0000"/>
      <name val="Times New Roman1"/>
    </font>
    <font>
      <vertAlign val="superscript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807E00"/>
        <bgColor rgb="FF807E0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72" fontId="1" fillId="0" borderId="0" applyFont="0" applyBorder="0" applyProtection="0"/>
    <xf numFmtId="9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71" fontId="1" fillId="0" borderId="0" applyFont="0" applyBorder="0" applyProtection="0"/>
    <xf numFmtId="171" fontId="1" fillId="0" borderId="0" applyFont="0" applyBorder="0" applyProtection="0"/>
    <xf numFmtId="171" fontId="1" fillId="0" borderId="0" applyFont="0" applyBorder="0" applyProtection="0"/>
  </cellStyleXfs>
  <cellXfs count="347">
    <xf numFmtId="0" fontId="0" fillId="0" borderId="0" xfId="0"/>
    <xf numFmtId="0" fontId="3" fillId="0" borderId="0" xfId="3" applyFont="1" applyFill="1" applyAlignment="1"/>
    <xf numFmtId="0" fontId="4" fillId="0" borderId="0" xfId="3" applyFont="1" applyFill="1" applyAlignment="1"/>
    <xf numFmtId="49" fontId="3" fillId="0" borderId="0" xfId="3" applyNumberFormat="1" applyFont="1" applyFill="1" applyAlignment="1">
      <alignment horizontal="center"/>
    </xf>
    <xf numFmtId="0" fontId="3" fillId="0" borderId="0" xfId="3" applyFont="1" applyFill="1" applyAlignment="1">
      <alignment horizontal="center"/>
    </xf>
    <xf numFmtId="49" fontId="3" fillId="0" borderId="0" xfId="3" applyNumberFormat="1" applyFont="1" applyFill="1" applyAlignment="1"/>
    <xf numFmtId="10" fontId="3" fillId="0" borderId="0" xfId="2" applyNumberFormat="1" applyFont="1" applyFill="1" applyAlignment="1"/>
    <xf numFmtId="0" fontId="3" fillId="0" borderId="0" xfId="3" applyFont="1" applyFill="1" applyAlignment="1">
      <alignment horizontal="right"/>
    </xf>
    <xf numFmtId="167" fontId="3" fillId="0" borderId="0" xfId="3" applyNumberFormat="1" applyFont="1" applyFill="1" applyAlignment="1">
      <alignment horizontal="right"/>
    </xf>
    <xf numFmtId="49" fontId="4" fillId="2" borderId="1" xfId="3" applyNumberFormat="1" applyFont="1" applyFill="1" applyBorder="1" applyAlignment="1"/>
    <xf numFmtId="49" fontId="4" fillId="2" borderId="1" xfId="3" applyNumberFormat="1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165" fontId="4" fillId="2" borderId="4" xfId="3" applyNumberFormat="1" applyFont="1" applyFill="1" applyBorder="1" applyAlignment="1">
      <alignment horizontal="center"/>
    </xf>
    <xf numFmtId="49" fontId="4" fillId="2" borderId="4" xfId="3" applyNumberFormat="1" applyFont="1" applyFill="1" applyBorder="1" applyAlignment="1">
      <alignment horizontal="center"/>
    </xf>
    <xf numFmtId="49" fontId="4" fillId="2" borderId="3" xfId="3" applyNumberFormat="1" applyFont="1" applyFill="1" applyBorder="1" applyAlignment="1">
      <alignment horizontal="center"/>
    </xf>
    <xf numFmtId="0" fontId="4" fillId="2" borderId="5" xfId="3" applyFont="1" applyFill="1" applyBorder="1" applyAlignment="1"/>
    <xf numFmtId="49" fontId="4" fillId="2" borderId="6" xfId="3" applyNumberFormat="1" applyFont="1" applyFill="1" applyBorder="1" applyAlignment="1">
      <alignment vertical="center"/>
    </xf>
    <xf numFmtId="49" fontId="4" fillId="2" borderId="7" xfId="3" applyNumberFormat="1" applyFont="1" applyFill="1" applyBorder="1" applyAlignment="1">
      <alignment vertical="center"/>
    </xf>
    <xf numFmtId="49" fontId="4" fillId="2" borderId="5" xfId="3" applyNumberFormat="1" applyFont="1" applyFill="1" applyBorder="1" applyAlignment="1">
      <alignment horizontal="center"/>
    </xf>
    <xf numFmtId="165" fontId="4" fillId="2" borderId="6" xfId="3" applyNumberFormat="1" applyFont="1" applyFill="1" applyBorder="1" applyAlignment="1">
      <alignment horizontal="center"/>
    </xf>
    <xf numFmtId="49" fontId="4" fillId="2" borderId="6" xfId="3" applyNumberFormat="1" applyFont="1" applyFill="1" applyBorder="1" applyAlignment="1">
      <alignment horizontal="center"/>
    </xf>
    <xf numFmtId="0" fontId="3" fillId="0" borderId="3" xfId="3" applyFont="1" applyFill="1" applyBorder="1" applyAlignment="1">
      <alignment wrapText="1"/>
    </xf>
    <xf numFmtId="164" fontId="3" fillId="0" borderId="4" xfId="3" applyNumberFormat="1" applyFont="1" applyFill="1" applyBorder="1" applyAlignment="1"/>
    <xf numFmtId="4" fontId="3" fillId="0" borderId="8" xfId="3" applyNumberFormat="1" applyFont="1" applyFill="1" applyBorder="1" applyAlignment="1">
      <alignment vertical="center"/>
    </xf>
    <xf numFmtId="4" fontId="3" fillId="0" borderId="9" xfId="3" applyNumberFormat="1" applyFont="1" applyFill="1" applyBorder="1" applyAlignment="1">
      <alignment vertical="center"/>
    </xf>
    <xf numFmtId="4" fontId="3" fillId="0" borderId="10" xfId="3" applyNumberFormat="1" applyFont="1" applyFill="1" applyBorder="1" applyAlignment="1">
      <alignment vertical="center"/>
    </xf>
    <xf numFmtId="10" fontId="3" fillId="0" borderId="1" xfId="3" applyNumberFormat="1" applyFont="1" applyFill="1" applyBorder="1" applyAlignment="1">
      <alignment vertical="center"/>
    </xf>
    <xf numFmtId="164" fontId="3" fillId="0" borderId="9" xfId="3" applyNumberFormat="1" applyFont="1" applyFill="1" applyBorder="1" applyAlignment="1">
      <alignment vertical="center"/>
    </xf>
    <xf numFmtId="166" fontId="3" fillId="0" borderId="3" xfId="3" applyNumberFormat="1" applyFont="1" applyFill="1" applyBorder="1" applyAlignment="1">
      <alignment vertical="center"/>
    </xf>
    <xf numFmtId="0" fontId="0" fillId="0" borderId="0" xfId="0" applyFill="1"/>
    <xf numFmtId="49" fontId="3" fillId="0" borderId="3" xfId="3" applyNumberFormat="1" applyFont="1" applyFill="1" applyBorder="1" applyAlignment="1"/>
    <xf numFmtId="4" fontId="3" fillId="0" borderId="4" xfId="3" applyNumberFormat="1" applyFont="1" applyFill="1" applyBorder="1" applyAlignment="1">
      <alignment vertical="center"/>
    </xf>
    <xf numFmtId="10" fontId="3" fillId="0" borderId="3" xfId="3" applyNumberFormat="1" applyFont="1" applyFill="1" applyBorder="1" applyAlignment="1">
      <alignment vertical="center"/>
    </xf>
    <xf numFmtId="164" fontId="3" fillId="0" borderId="4" xfId="3" applyNumberFormat="1" applyFont="1" applyFill="1" applyBorder="1" applyAlignment="1">
      <alignment vertical="center"/>
    </xf>
    <xf numFmtId="49" fontId="3" fillId="0" borderId="3" xfId="3" applyNumberFormat="1" applyFont="1" applyFill="1" applyBorder="1" applyAlignment="1">
      <alignment wrapText="1"/>
    </xf>
    <xf numFmtId="4" fontId="3" fillId="0" borderId="0" xfId="3" applyNumberFormat="1" applyFont="1" applyFill="1" applyAlignment="1"/>
    <xf numFmtId="164" fontId="7" fillId="0" borderId="4" xfId="3" applyNumberFormat="1" applyFont="1" applyFill="1" applyBorder="1" applyAlignment="1"/>
    <xf numFmtId="0" fontId="3" fillId="0" borderId="4" xfId="3" applyFont="1" applyFill="1" applyBorder="1" applyAlignment="1"/>
    <xf numFmtId="0" fontId="3" fillId="0" borderId="4" xfId="3" applyFont="1" applyFill="1" applyBorder="1" applyAlignment="1">
      <alignment wrapText="1"/>
    </xf>
    <xf numFmtId="49" fontId="3" fillId="0" borderId="3" xfId="3" applyNumberFormat="1" applyFont="1" applyFill="1" applyBorder="1" applyAlignment="1">
      <alignment horizontal="left"/>
    </xf>
    <xf numFmtId="0" fontId="3" fillId="0" borderId="3" xfId="3" applyFont="1" applyFill="1" applyBorder="1" applyAlignment="1">
      <alignment horizontal="justify" vertical="top"/>
    </xf>
    <xf numFmtId="0" fontId="3" fillId="0" borderId="3" xfId="3" applyFont="1" applyFill="1" applyBorder="1" applyAlignment="1">
      <alignment horizontal="justify" vertical="top" wrapText="1"/>
    </xf>
    <xf numFmtId="4" fontId="3" fillId="0" borderId="6" xfId="3" applyNumberFormat="1" applyFont="1" applyFill="1" applyBorder="1" applyAlignment="1">
      <alignment vertical="center"/>
    </xf>
    <xf numFmtId="10" fontId="3" fillId="0" borderId="5" xfId="3" applyNumberFormat="1" applyFont="1" applyFill="1" applyBorder="1" applyAlignment="1">
      <alignment vertical="center"/>
    </xf>
    <xf numFmtId="164" fontId="3" fillId="0" borderId="6" xfId="3" applyNumberFormat="1" applyFont="1" applyFill="1" applyBorder="1" applyAlignment="1">
      <alignment vertical="center"/>
    </xf>
    <xf numFmtId="49" fontId="3" fillId="0" borderId="2" xfId="3" applyNumberFormat="1" applyFont="1" applyFill="1" applyBorder="1" applyAlignment="1"/>
    <xf numFmtId="164" fontId="3" fillId="0" borderId="11" xfId="3" applyNumberFormat="1" applyFont="1" applyFill="1" applyBorder="1" applyAlignment="1"/>
    <xf numFmtId="4" fontId="3" fillId="0" borderId="12" xfId="3" applyNumberFormat="1" applyFont="1" applyFill="1" applyBorder="1" applyAlignment="1">
      <alignment vertical="center"/>
    </xf>
    <xf numFmtId="4" fontId="3" fillId="0" borderId="11" xfId="3" applyNumberFormat="1" applyFont="1" applyFill="1" applyBorder="1" applyAlignment="1">
      <alignment vertical="center"/>
    </xf>
    <xf numFmtId="164" fontId="3" fillId="0" borderId="11" xfId="3" applyNumberFormat="1" applyFont="1" applyFill="1" applyBorder="1" applyAlignment="1">
      <alignment vertical="center"/>
    </xf>
    <xf numFmtId="166" fontId="3" fillId="0" borderId="2" xfId="3" applyNumberFormat="1" applyFont="1" applyFill="1" applyBorder="1" applyAlignment="1">
      <alignment vertical="center"/>
    </xf>
    <xf numFmtId="0" fontId="3" fillId="0" borderId="1" xfId="3" applyFont="1" applyFill="1" applyBorder="1" applyAlignment="1">
      <alignment wrapText="1"/>
    </xf>
    <xf numFmtId="164" fontId="3" fillId="0" borderId="9" xfId="3" applyNumberFormat="1" applyFont="1" applyFill="1" applyBorder="1" applyAlignment="1"/>
    <xf numFmtId="4" fontId="3" fillId="0" borderId="0" xfId="3" applyNumberFormat="1" applyFont="1" applyFill="1" applyAlignment="1">
      <alignment vertical="center"/>
    </xf>
    <xf numFmtId="164" fontId="3" fillId="0" borderId="2" xfId="3" applyNumberFormat="1" applyFont="1" applyFill="1" applyBorder="1" applyAlignment="1">
      <alignment vertical="center"/>
    </xf>
    <xf numFmtId="4" fontId="3" fillId="0" borderId="13" xfId="3" applyNumberFormat="1" applyFont="1" applyFill="1" applyBorder="1" applyAlignment="1">
      <alignment vertical="center"/>
    </xf>
    <xf numFmtId="10" fontId="3" fillId="0" borderId="2" xfId="3" applyNumberFormat="1" applyFont="1" applyFill="1" applyBorder="1" applyAlignment="1">
      <alignment vertical="center"/>
    </xf>
    <xf numFmtId="0" fontId="3" fillId="0" borderId="4" xfId="3" applyFont="1" applyFill="1" applyBorder="1" applyAlignment="1">
      <alignment horizontal="left"/>
    </xf>
    <xf numFmtId="164" fontId="3" fillId="0" borderId="6" xfId="3" applyNumberFormat="1" applyFont="1" applyFill="1" applyBorder="1" applyAlignment="1"/>
    <xf numFmtId="4" fontId="3" fillId="0" borderId="7" xfId="3" applyNumberFormat="1" applyFont="1" applyFill="1" applyBorder="1" applyAlignment="1">
      <alignment vertical="center"/>
    </xf>
    <xf numFmtId="4" fontId="3" fillId="0" borderId="14" xfId="3" applyNumberFormat="1" applyFont="1" applyFill="1" applyBorder="1" applyAlignment="1">
      <alignment vertical="center"/>
    </xf>
    <xf numFmtId="164" fontId="3" fillId="0" borderId="11" xfId="3" applyNumberFormat="1" applyFont="1" applyFill="1" applyBorder="1" applyAlignment="1">
      <alignment horizontal="center"/>
    </xf>
    <xf numFmtId="4" fontId="3" fillId="0" borderId="11" xfId="3" applyNumberFormat="1" applyFont="1" applyFill="1" applyBorder="1" applyAlignment="1">
      <alignment horizontal="center" vertical="center"/>
    </xf>
    <xf numFmtId="4" fontId="3" fillId="0" borderId="12" xfId="3" applyNumberFormat="1" applyFont="1" applyFill="1" applyBorder="1" applyAlignment="1">
      <alignment horizontal="right" vertical="center"/>
    </xf>
    <xf numFmtId="164" fontId="3" fillId="0" borderId="2" xfId="3" applyNumberFormat="1" applyFont="1" applyFill="1" applyBorder="1" applyAlignment="1">
      <alignment horizontal="center" vertical="center"/>
    </xf>
    <xf numFmtId="164" fontId="3" fillId="3" borderId="1" xfId="3" applyNumberFormat="1" applyFont="1" applyFill="1" applyBorder="1" applyAlignment="1">
      <alignment horizontal="center"/>
    </xf>
    <xf numFmtId="49" fontId="3" fillId="2" borderId="11" xfId="3" applyNumberFormat="1" applyFont="1" applyFill="1" applyBorder="1" applyAlignment="1"/>
    <xf numFmtId="168" fontId="3" fillId="2" borderId="11" xfId="3" applyNumberFormat="1" applyFont="1" applyFill="1" applyBorder="1" applyAlignment="1">
      <alignment horizontal="center"/>
    </xf>
    <xf numFmtId="168" fontId="3" fillId="2" borderId="12" xfId="3" applyNumberFormat="1" applyFont="1" applyFill="1" applyBorder="1" applyAlignment="1">
      <alignment horizontal="right"/>
    </xf>
    <xf numFmtId="168" fontId="4" fillId="2" borderId="11" xfId="3" applyNumberFormat="1" applyFont="1" applyFill="1" applyBorder="1" applyAlignment="1">
      <alignment horizontal="center"/>
    </xf>
    <xf numFmtId="166" fontId="3" fillId="2" borderId="2" xfId="3" applyNumberFormat="1" applyFont="1" applyFill="1" applyBorder="1" applyAlignment="1">
      <alignment horizontal="right"/>
    </xf>
    <xf numFmtId="49" fontId="3" fillId="0" borderId="4" xfId="3" applyNumberFormat="1" applyFont="1" applyFill="1" applyBorder="1" applyAlignment="1">
      <alignment wrapText="1"/>
    </xf>
    <xf numFmtId="2" fontId="3" fillId="3" borderId="2" xfId="3" applyNumberFormat="1" applyFont="1" applyFill="1" applyBorder="1" applyAlignment="1">
      <alignment horizontal="center" vertical="center"/>
    </xf>
    <xf numFmtId="2" fontId="3" fillId="0" borderId="15" xfId="3" applyNumberFormat="1" applyFont="1" applyFill="1" applyBorder="1" applyAlignment="1">
      <alignment horizontal="center" vertical="center"/>
    </xf>
    <xf numFmtId="2" fontId="3" fillId="0" borderId="12" xfId="3" applyNumberFormat="1" applyFont="1" applyFill="1" applyBorder="1" applyAlignment="1">
      <alignment horizontal="center" vertical="center"/>
    </xf>
    <xf numFmtId="164" fontId="3" fillId="3" borderId="2" xfId="3" applyNumberFormat="1" applyFont="1" applyFill="1" applyBorder="1" applyAlignment="1">
      <alignment horizontal="center" vertical="center"/>
    </xf>
    <xf numFmtId="49" fontId="3" fillId="0" borderId="2" xfId="3" applyNumberFormat="1" applyFont="1" applyFill="1" applyBorder="1" applyAlignment="1">
      <alignment wrapText="1"/>
    </xf>
    <xf numFmtId="2" fontId="3" fillId="0" borderId="11" xfId="3" applyNumberFormat="1" applyFont="1" applyFill="1" applyBorder="1" applyAlignment="1">
      <alignment horizontal="center" vertical="center"/>
    </xf>
    <xf numFmtId="2" fontId="3" fillId="0" borderId="12" xfId="3" applyNumberFormat="1" applyFont="1" applyFill="1" applyBorder="1" applyAlignment="1"/>
    <xf numFmtId="2" fontId="3" fillId="0" borderId="11" xfId="3" applyNumberFormat="1" applyFont="1" applyFill="1" applyBorder="1" applyAlignment="1">
      <alignment horizontal="center"/>
    </xf>
    <xf numFmtId="2" fontId="3" fillId="3" borderId="11" xfId="3" applyNumberFormat="1" applyFont="1" applyFill="1" applyBorder="1" applyAlignment="1">
      <alignment horizontal="center" vertical="center"/>
    </xf>
    <xf numFmtId="2" fontId="0" fillId="3" borderId="12" xfId="3" applyNumberFormat="1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horizontal="justify"/>
    </xf>
    <xf numFmtId="4" fontId="0" fillId="0" borderId="12" xfId="3" applyNumberFormat="1" applyFont="1" applyFill="1" applyBorder="1" applyAlignment="1"/>
    <xf numFmtId="0" fontId="3" fillId="0" borderId="11" xfId="3" applyFont="1" applyFill="1" applyBorder="1" applyAlignment="1"/>
    <xf numFmtId="2" fontId="3" fillId="0" borderId="6" xfId="3" applyNumberFormat="1" applyFont="1" applyFill="1" applyBorder="1" applyAlignment="1">
      <alignment horizontal="center"/>
    </xf>
    <xf numFmtId="2" fontId="3" fillId="0" borderId="7" xfId="3" applyNumberFormat="1" applyFont="1" applyFill="1" applyBorder="1" applyAlignment="1"/>
    <xf numFmtId="0" fontId="3" fillId="0" borderId="10" xfId="3" applyFont="1" applyFill="1" applyBorder="1" applyAlignment="1"/>
    <xf numFmtId="0" fontId="4" fillId="2" borderId="9" xfId="3" applyFont="1" applyFill="1" applyBorder="1" applyAlignment="1"/>
    <xf numFmtId="0" fontId="4" fillId="2" borderId="1" xfId="3" applyFont="1" applyFill="1" applyBorder="1" applyAlignment="1">
      <alignment horizontal="center"/>
    </xf>
    <xf numFmtId="0" fontId="4" fillId="2" borderId="9" xfId="3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2" borderId="4" xfId="3" applyFont="1" applyFill="1" applyBorder="1" applyAlignment="1">
      <alignment horizontal="center" wrapText="1"/>
    </xf>
    <xf numFmtId="0" fontId="4" fillId="2" borderId="4" xfId="3" applyFont="1" applyFill="1" applyBorder="1" applyAlignment="1">
      <alignment horizontal="center"/>
    </xf>
    <xf numFmtId="0" fontId="4" fillId="2" borderId="6" xfId="3" applyFont="1" applyFill="1" applyBorder="1" applyAlignment="1"/>
    <xf numFmtId="0" fontId="4" fillId="2" borderId="5" xfId="3" applyFont="1" applyFill="1" applyBorder="1" applyAlignment="1">
      <alignment horizontal="center"/>
    </xf>
    <xf numFmtId="0" fontId="8" fillId="2" borderId="5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4" fontId="3" fillId="0" borderId="1" xfId="3" applyNumberFormat="1" applyFont="1" applyFill="1" applyBorder="1" applyAlignment="1"/>
    <xf numFmtId="4" fontId="3" fillId="0" borderId="3" xfId="3" applyNumberFormat="1" applyFont="1" applyFill="1" applyBorder="1" applyAlignment="1"/>
    <xf numFmtId="4" fontId="3" fillId="0" borderId="9" xfId="3" applyNumberFormat="1" applyFont="1" applyFill="1" applyBorder="1" applyAlignment="1"/>
    <xf numFmtId="4" fontId="3" fillId="0" borderId="8" xfId="3" applyNumberFormat="1" applyFont="1" applyFill="1" applyBorder="1" applyAlignment="1"/>
    <xf numFmtId="4" fontId="3" fillId="0" borderId="4" xfId="3" applyNumberFormat="1" applyFont="1" applyFill="1" applyBorder="1" applyAlignment="1"/>
    <xf numFmtId="4" fontId="3" fillId="0" borderId="10" xfId="3" applyNumberFormat="1" applyFont="1" applyFill="1" applyBorder="1" applyAlignment="1"/>
    <xf numFmtId="0" fontId="3" fillId="0" borderId="4" xfId="3" applyFont="1" applyFill="1" applyBorder="1" applyAlignment="1">
      <alignment horizontal="left" indent="3"/>
    </xf>
    <xf numFmtId="4" fontId="3" fillId="0" borderId="5" xfId="3" applyNumberFormat="1" applyFont="1" applyFill="1" applyBorder="1" applyAlignment="1"/>
    <xf numFmtId="4" fontId="3" fillId="0" borderId="6" xfId="3" applyNumberFormat="1" applyFont="1" applyFill="1" applyBorder="1" applyAlignment="1"/>
    <xf numFmtId="4" fontId="3" fillId="0" borderId="11" xfId="3" applyNumberFormat="1" applyFont="1" applyFill="1" applyBorder="1" applyAlignment="1"/>
    <xf numFmtId="4" fontId="3" fillId="0" borderId="2" xfId="3" applyNumberFormat="1" applyFont="1" applyFill="1" applyBorder="1" applyAlignment="1"/>
    <xf numFmtId="4" fontId="3" fillId="0" borderId="12" xfId="3" applyNumberFormat="1" applyFont="1" applyFill="1" applyBorder="1" applyAlignment="1"/>
    <xf numFmtId="49" fontId="3" fillId="0" borderId="5" xfId="3" applyNumberFormat="1" applyFont="1" applyFill="1" applyBorder="1" applyAlignment="1"/>
    <xf numFmtId="4" fontId="3" fillId="0" borderId="7" xfId="3" applyNumberFormat="1" applyFont="1" applyFill="1" applyBorder="1" applyAlignment="1"/>
    <xf numFmtId="0" fontId="3" fillId="0" borderId="2" xfId="3" applyFont="1" applyFill="1" applyBorder="1" applyAlignment="1"/>
    <xf numFmtId="4" fontId="3" fillId="3" borderId="2" xfId="3" applyNumberFormat="1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right"/>
    </xf>
    <xf numFmtId="4" fontId="3" fillId="0" borderId="2" xfId="3" applyNumberFormat="1" applyFont="1" applyFill="1" applyBorder="1" applyAlignment="1">
      <alignment horizontal="center"/>
    </xf>
    <xf numFmtId="0" fontId="3" fillId="2" borderId="2" xfId="3" applyFont="1" applyFill="1" applyBorder="1" applyAlignment="1"/>
    <xf numFmtId="4" fontId="3" fillId="2" borderId="2" xfId="3" applyNumberFormat="1" applyFont="1" applyFill="1" applyBorder="1" applyAlignment="1"/>
    <xf numFmtId="0" fontId="9" fillId="0" borderId="0" xfId="3" applyFont="1" applyFill="1" applyAlignment="1">
      <alignment horizontal="left" vertical="center" wrapText="1"/>
    </xf>
    <xf numFmtId="0" fontId="9" fillId="0" borderId="0" xfId="3" applyFont="1" applyFill="1" applyAlignment="1">
      <alignment vertical="center"/>
    </xf>
    <xf numFmtId="0" fontId="9" fillId="0" borderId="0" xfId="3" applyFont="1" applyFill="1" applyAlignment="1">
      <alignment vertical="center" wrapText="1"/>
    </xf>
    <xf numFmtId="49" fontId="4" fillId="2" borderId="8" xfId="3" applyNumberFormat="1" applyFont="1" applyFill="1" applyBorder="1" applyAlignment="1"/>
    <xf numFmtId="0" fontId="4" fillId="2" borderId="10" xfId="3" applyFont="1" applyFill="1" applyBorder="1" applyAlignment="1">
      <alignment horizontal="center"/>
    </xf>
    <xf numFmtId="0" fontId="4" fillId="2" borderId="7" xfId="3" applyFont="1" applyFill="1" applyBorder="1" applyAlignment="1"/>
    <xf numFmtId="10" fontId="3" fillId="0" borderId="1" xfId="3" applyNumberFormat="1" applyFont="1" applyFill="1" applyBorder="1" applyAlignment="1"/>
    <xf numFmtId="164" fontId="3" fillId="0" borderId="8" xfId="3" applyNumberFormat="1" applyFont="1" applyFill="1" applyBorder="1" applyAlignment="1"/>
    <xf numFmtId="165" fontId="3" fillId="0" borderId="1" xfId="3" applyNumberFormat="1" applyFont="1" applyFill="1" applyBorder="1" applyAlignment="1"/>
    <xf numFmtId="166" fontId="3" fillId="0" borderId="1" xfId="3" applyNumberFormat="1" applyFont="1" applyFill="1" applyBorder="1" applyAlignment="1"/>
    <xf numFmtId="0" fontId="9" fillId="0" borderId="4" xfId="3" applyFont="1" applyFill="1" applyBorder="1" applyAlignment="1">
      <alignment horizontal="left" vertical="center" wrapText="1"/>
    </xf>
    <xf numFmtId="10" fontId="3" fillId="0" borderId="3" xfId="3" applyNumberFormat="1" applyFont="1" applyFill="1" applyBorder="1" applyAlignment="1"/>
    <xf numFmtId="164" fontId="3" fillId="0" borderId="10" xfId="3" applyNumberFormat="1" applyFont="1" applyFill="1" applyBorder="1" applyAlignment="1"/>
    <xf numFmtId="165" fontId="3" fillId="0" borderId="3" xfId="3" applyNumberFormat="1" applyFont="1" applyFill="1" applyBorder="1" applyAlignment="1"/>
    <xf numFmtId="166" fontId="3" fillId="0" borderId="3" xfId="3" applyNumberFormat="1" applyFont="1" applyFill="1" applyBorder="1" applyAlignment="1"/>
    <xf numFmtId="0" fontId="9" fillId="0" borderId="6" xfId="3" applyFont="1" applyFill="1" applyBorder="1" applyAlignment="1">
      <alignment horizontal="left" vertical="center" wrapText="1"/>
    </xf>
    <xf numFmtId="10" fontId="3" fillId="0" borderId="5" xfId="3" applyNumberFormat="1" applyFont="1" applyFill="1" applyBorder="1" applyAlignment="1"/>
    <xf numFmtId="164" fontId="3" fillId="0" borderId="7" xfId="3" applyNumberFormat="1" applyFont="1" applyFill="1" applyBorder="1" applyAlignment="1"/>
    <xf numFmtId="165" fontId="3" fillId="0" borderId="5" xfId="3" applyNumberFormat="1" applyFont="1" applyFill="1" applyBorder="1" applyAlignment="1"/>
    <xf numFmtId="166" fontId="3" fillId="0" borderId="5" xfId="3" applyNumberFormat="1" applyFont="1" applyFill="1" applyBorder="1" applyAlignment="1"/>
    <xf numFmtId="49" fontId="3" fillId="0" borderId="10" xfId="3" applyNumberFormat="1" applyFont="1" applyFill="1" applyBorder="1" applyAlignment="1">
      <alignment wrapText="1"/>
    </xf>
    <xf numFmtId="4" fontId="3" fillId="4" borderId="10" xfId="3" applyNumberFormat="1" applyFont="1" applyFill="1" applyBorder="1" applyAlignment="1"/>
    <xf numFmtId="164" fontId="3" fillId="4" borderId="10" xfId="3" applyNumberFormat="1" applyFont="1" applyFill="1" applyBorder="1" applyAlignment="1"/>
    <xf numFmtId="0" fontId="3" fillId="0" borderId="3" xfId="3" applyFont="1" applyFill="1" applyBorder="1" applyAlignment="1"/>
    <xf numFmtId="49" fontId="3" fillId="0" borderId="10" xfId="3" applyNumberFormat="1" applyFont="1" applyFill="1" applyBorder="1" applyAlignment="1"/>
    <xf numFmtId="0" fontId="3" fillId="4" borderId="7" xfId="3" applyFont="1" applyFill="1" applyBorder="1" applyAlignment="1">
      <alignment horizontal="justify" vertical="top" wrapText="1"/>
    </xf>
    <xf numFmtId="4" fontId="3" fillId="4" borderId="7" xfId="3" applyNumberFormat="1" applyFont="1" applyFill="1" applyBorder="1" applyAlignment="1"/>
    <xf numFmtId="0" fontId="3" fillId="0" borderId="15" xfId="3" applyFont="1" applyFill="1" applyBorder="1" applyAlignment="1"/>
    <xf numFmtId="0" fontId="3" fillId="0" borderId="13" xfId="3" applyFont="1" applyFill="1" applyBorder="1" applyAlignment="1"/>
    <xf numFmtId="0" fontId="4" fillId="2" borderId="13" xfId="3" applyFont="1" applyFill="1" applyBorder="1" applyAlignment="1"/>
    <xf numFmtId="0" fontId="4" fillId="2" borderId="0" xfId="3" applyFont="1" applyFill="1" applyAlignment="1">
      <alignment horizontal="center"/>
    </xf>
    <xf numFmtId="0" fontId="4" fillId="2" borderId="14" xfId="3" applyFont="1" applyFill="1" applyBorder="1" applyAlignment="1"/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3" fillId="0" borderId="5" xfId="3" applyFont="1" applyFill="1" applyBorder="1" applyAlignment="1"/>
    <xf numFmtId="0" fontId="2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49" fontId="3" fillId="0" borderId="0" xfId="3" applyNumberFormat="1" applyFont="1" applyFill="1" applyAlignment="1">
      <alignment horizontal="center"/>
    </xf>
    <xf numFmtId="0" fontId="4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/>
    </xf>
    <xf numFmtId="49" fontId="4" fillId="2" borderId="1" xfId="3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/>
    </xf>
    <xf numFmtId="49" fontId="4" fillId="2" borderId="1" xfId="3" applyNumberFormat="1" applyFont="1" applyFill="1" applyBorder="1" applyAlignment="1">
      <alignment horizontal="center"/>
    </xf>
    <xf numFmtId="49" fontId="4" fillId="2" borderId="5" xfId="3" applyNumberFormat="1" applyFont="1" applyFill="1" applyBorder="1" applyAlignment="1">
      <alignment horizontal="center"/>
    </xf>
    <xf numFmtId="0" fontId="0" fillId="3" borderId="2" xfId="0" applyFill="1" applyBorder="1"/>
    <xf numFmtId="4" fontId="3" fillId="0" borderId="2" xfId="3" applyNumberFormat="1" applyFont="1" applyFill="1" applyBorder="1" applyAlignment="1">
      <alignment horizontal="right" vertical="center"/>
    </xf>
    <xf numFmtId="168" fontId="3" fillId="2" borderId="2" xfId="3" applyNumberFormat="1" applyFont="1" applyFill="1" applyBorder="1" applyAlignment="1">
      <alignment horizontal="right"/>
    </xf>
    <xf numFmtId="2" fontId="3" fillId="0" borderId="2" xfId="3" applyNumberFormat="1" applyFont="1" applyFill="1" applyBorder="1" applyAlignment="1">
      <alignment horizontal="right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right"/>
    </xf>
    <xf numFmtId="0" fontId="9" fillId="0" borderId="13" xfId="3" applyFont="1" applyFill="1" applyBorder="1" applyAlignment="1">
      <alignment horizontal="left" vertical="center" wrapText="1"/>
    </xf>
    <xf numFmtId="0" fontId="9" fillId="0" borderId="0" xfId="3" applyFont="1" applyFill="1" applyAlignment="1">
      <alignment horizontal="left" vertical="center" wrapText="1"/>
    </xf>
    <xf numFmtId="0" fontId="3" fillId="0" borderId="0" xfId="0" applyFont="1" applyFill="1"/>
    <xf numFmtId="49" fontId="3" fillId="0" borderId="0" xfId="0" applyNumberFormat="1" applyFont="1" applyFill="1" applyAlignment="1"/>
    <xf numFmtId="0" fontId="4" fillId="0" borderId="0" xfId="0" applyFont="1" applyFill="1" applyAlignment="1"/>
    <xf numFmtId="0" fontId="3" fillId="0" borderId="0" xfId="0" applyFont="1" applyFill="1" applyAlignment="1"/>
    <xf numFmtId="49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10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/>
    <xf numFmtId="165" fontId="3" fillId="0" borderId="0" xfId="0" applyNumberFormat="1" applyFont="1" applyFill="1"/>
    <xf numFmtId="167" fontId="3" fillId="0" borderId="0" xfId="0" applyNumberFormat="1" applyFont="1" applyFill="1" applyAlignment="1">
      <alignment horizontal="right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/>
    <xf numFmtId="0" fontId="4" fillId="2" borderId="3" xfId="0" applyFont="1" applyFill="1" applyBorder="1" applyAlignment="1"/>
    <xf numFmtId="0" fontId="4" fillId="2" borderId="5" xfId="0" applyFont="1" applyFill="1" applyBorder="1" applyAlignment="1">
      <alignment horizontal="center"/>
    </xf>
    <xf numFmtId="10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/>
    <xf numFmtId="49" fontId="3" fillId="0" borderId="4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  <xf numFmtId="4" fontId="0" fillId="0" borderId="3" xfId="0" applyNumberFormat="1" applyFill="1" applyBorder="1"/>
    <xf numFmtId="10" fontId="10" fillId="0" borderId="3" xfId="0" applyNumberFormat="1" applyFont="1" applyFill="1" applyBorder="1" applyAlignment="1"/>
    <xf numFmtId="4" fontId="3" fillId="0" borderId="3" xfId="0" applyNumberFormat="1" applyFont="1" applyFill="1" applyBorder="1" applyAlignment="1"/>
    <xf numFmtId="10" fontId="10" fillId="0" borderId="4" xfId="0" applyNumberFormat="1" applyFont="1" applyFill="1" applyBorder="1" applyAlignment="1"/>
    <xf numFmtId="0" fontId="3" fillId="0" borderId="3" xfId="0" applyFont="1" applyFill="1" applyBorder="1"/>
    <xf numFmtId="0" fontId="3" fillId="0" borderId="3" xfId="0" applyFont="1" applyFill="1" applyBorder="1" applyAlignment="1">
      <alignment horizontal="left" indent="2"/>
    </xf>
    <xf numFmtId="49" fontId="0" fillId="0" borderId="0" xfId="0" applyNumberFormat="1" applyFill="1" applyAlignment="1">
      <alignment horizontal="center"/>
    </xf>
    <xf numFmtId="4" fontId="3" fillId="0" borderId="3" xfId="0" applyNumberFormat="1" applyFont="1" applyBorder="1"/>
    <xf numFmtId="4" fontId="0" fillId="0" borderId="5" xfId="0" applyNumberFormat="1" applyFill="1" applyBorder="1"/>
    <xf numFmtId="0" fontId="3" fillId="2" borderId="2" xfId="0" applyFont="1" applyFill="1" applyBorder="1" applyAlignment="1">
      <alignment vertical="center"/>
    </xf>
    <xf numFmtId="4" fontId="4" fillId="2" borderId="2" xfId="0" applyNumberFormat="1" applyFont="1" applyFill="1" applyBorder="1"/>
    <xf numFmtId="4" fontId="4" fillId="2" borderId="5" xfId="0" applyNumberFormat="1" applyFont="1" applyFill="1" applyBorder="1"/>
    <xf numFmtId="10" fontId="4" fillId="2" borderId="2" xfId="0" applyNumberFormat="1" applyFont="1" applyFill="1" applyBorder="1"/>
    <xf numFmtId="0" fontId="4" fillId="0" borderId="4" xfId="0" applyFont="1" applyFill="1" applyBorder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/>
    <xf numFmtId="4" fontId="3" fillId="0" borderId="1" xfId="0" applyNumberFormat="1" applyFont="1" applyFill="1" applyBorder="1" applyAlignment="1"/>
    <xf numFmtId="10" fontId="10" fillId="0" borderId="1" xfId="0" applyNumberFormat="1" applyFont="1" applyFill="1" applyBorder="1" applyAlignment="1"/>
    <xf numFmtId="4" fontId="3" fillId="0" borderId="10" xfId="0" applyNumberFormat="1" applyFont="1" applyFill="1" applyBorder="1"/>
    <xf numFmtId="4" fontId="3" fillId="0" borderId="3" xfId="0" applyNumberFormat="1" applyFont="1" applyFill="1" applyBorder="1"/>
    <xf numFmtId="0" fontId="3" fillId="0" borderId="5" xfId="0" applyFont="1" applyFill="1" applyBorder="1" applyAlignment="1">
      <alignment horizontal="left" indent="2"/>
    </xf>
    <xf numFmtId="4" fontId="3" fillId="0" borderId="5" xfId="0" applyNumberFormat="1" applyFont="1" applyFill="1" applyBorder="1"/>
    <xf numFmtId="10" fontId="10" fillId="0" borderId="5" xfId="0" applyNumberFormat="1" applyFont="1" applyFill="1" applyBorder="1" applyAlignment="1"/>
    <xf numFmtId="4" fontId="3" fillId="0" borderId="5" xfId="0" applyNumberFormat="1" applyFont="1" applyFill="1" applyBorder="1" applyAlignment="1"/>
    <xf numFmtId="0" fontId="3" fillId="0" borderId="5" xfId="0" applyFont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49" fontId="5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0" fillId="0" borderId="14" xfId="0" applyFill="1" applyBorder="1"/>
    <xf numFmtId="0" fontId="3" fillId="0" borderId="14" xfId="3" applyFont="1" applyFill="1" applyBorder="1" applyAlignment="1"/>
    <xf numFmtId="0" fontId="0" fillId="0" borderId="0" xfId="3" applyFont="1" applyFill="1" applyAlignment="1"/>
    <xf numFmtId="0" fontId="4" fillId="2" borderId="8" xfId="3" applyFont="1" applyFill="1" applyBorder="1" applyAlignment="1"/>
    <xf numFmtId="0" fontId="4" fillId="2" borderId="1" xfId="0" applyFont="1" applyFill="1" applyBorder="1" applyAlignment="1">
      <alignment vertical="center" wrapText="1"/>
    </xf>
    <xf numFmtId="0" fontId="4" fillId="2" borderId="10" xfId="3" applyFont="1" applyFill="1" applyBorder="1" applyAlignment="1"/>
    <xf numFmtId="0" fontId="6" fillId="2" borderId="10" xfId="3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168" fontId="3" fillId="0" borderId="3" xfId="3" applyNumberFormat="1" applyFont="1" applyFill="1" applyBorder="1" applyAlignment="1"/>
    <xf numFmtId="168" fontId="3" fillId="0" borderId="4" xfId="3" applyNumberFormat="1" applyFont="1" applyFill="1" applyBorder="1" applyAlignment="1"/>
    <xf numFmtId="168" fontId="3" fillId="0" borderId="1" xfId="0" applyNumberFormat="1" applyFont="1" applyFill="1" applyBorder="1"/>
    <xf numFmtId="168" fontId="3" fillId="0" borderId="3" xfId="0" applyNumberFormat="1" applyFont="1" applyFill="1" applyBorder="1"/>
    <xf numFmtId="49" fontId="3" fillId="0" borderId="0" xfId="3" applyNumberFormat="1" applyFont="1" applyFill="1" applyAlignment="1">
      <alignment horizontal="left" indent="1"/>
    </xf>
    <xf numFmtId="49" fontId="3" fillId="0" borderId="0" xfId="3" applyNumberFormat="1" applyFont="1" applyFill="1" applyAlignment="1">
      <alignment horizontal="left" indent="2"/>
    </xf>
    <xf numFmtId="168" fontId="4" fillId="0" borderId="3" xfId="3" applyNumberFormat="1" applyFont="1" applyFill="1" applyBorder="1" applyAlignment="1"/>
    <xf numFmtId="168" fontId="4" fillId="0" borderId="3" xfId="3" applyNumberFormat="1" applyFont="1" applyFill="1" applyBorder="1" applyAlignment="1">
      <alignment wrapText="1"/>
    </xf>
    <xf numFmtId="168" fontId="4" fillId="0" borderId="10" xfId="3" applyNumberFormat="1" applyFont="1" applyFill="1" applyBorder="1" applyAlignment="1">
      <alignment wrapText="1"/>
    </xf>
    <xf numFmtId="168" fontId="4" fillId="0" borderId="4" xfId="3" applyNumberFormat="1" applyFont="1" applyFill="1" applyBorder="1" applyAlignment="1">
      <alignment wrapText="1"/>
    </xf>
    <xf numFmtId="4" fontId="10" fillId="0" borderId="0" xfId="0" applyNumberFormat="1" applyFont="1"/>
    <xf numFmtId="49" fontId="4" fillId="2" borderId="15" xfId="3" applyNumberFormat="1" applyFont="1" applyFill="1" applyBorder="1" applyAlignment="1"/>
    <xf numFmtId="168" fontId="3" fillId="2" borderId="2" xfId="3" applyNumberFormat="1" applyFont="1" applyFill="1" applyBorder="1" applyAlignment="1"/>
    <xf numFmtId="168" fontId="3" fillId="2" borderId="11" xfId="3" applyNumberFormat="1" applyFont="1" applyFill="1" applyBorder="1" applyAlignment="1"/>
    <xf numFmtId="4" fontId="0" fillId="0" borderId="0" xfId="0" applyNumberFormat="1"/>
    <xf numFmtId="169" fontId="0" fillId="0" borderId="0" xfId="0" applyNumberFormat="1"/>
    <xf numFmtId="0" fontId="11" fillId="0" borderId="0" xfId="0" applyFont="1"/>
    <xf numFmtId="168" fontId="3" fillId="0" borderId="0" xfId="3" applyNumberFormat="1" applyFont="1" applyFill="1" applyAlignment="1"/>
    <xf numFmtId="0" fontId="2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wrapText="1"/>
    </xf>
    <xf numFmtId="0" fontId="9" fillId="0" borderId="0" xfId="3" applyFont="1" applyFill="1" applyAlignment="1"/>
    <xf numFmtId="0" fontId="9" fillId="0" borderId="0" xfId="3" applyFont="1" applyFill="1" applyAlignment="1">
      <alignment horizontal="center"/>
    </xf>
    <xf numFmtId="0" fontId="14" fillId="0" borderId="0" xfId="3" applyFont="1" applyFill="1" applyAlignment="1"/>
    <xf numFmtId="164" fontId="9" fillId="0" borderId="0" xfId="3" applyNumberFormat="1" applyFont="1" applyFill="1" applyAlignment="1"/>
    <xf numFmtId="167" fontId="9" fillId="0" borderId="0" xfId="3" applyNumberFormat="1" applyFont="1" applyFill="1" applyAlignment="1">
      <alignment horizontal="right"/>
    </xf>
    <xf numFmtId="0" fontId="13" fillId="2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left"/>
    </xf>
    <xf numFmtId="0" fontId="9" fillId="0" borderId="3" xfId="3" applyFont="1" applyFill="1" applyBorder="1" applyAlignment="1"/>
    <xf numFmtId="0" fontId="9" fillId="0" borderId="4" xfId="3" applyFont="1" applyFill="1" applyBorder="1" applyAlignment="1"/>
    <xf numFmtId="0" fontId="9" fillId="0" borderId="6" xfId="3" applyFont="1" applyFill="1" applyBorder="1" applyAlignment="1"/>
    <xf numFmtId="0" fontId="9" fillId="0" borderId="5" xfId="3" applyFont="1" applyFill="1" applyBorder="1" applyAlignment="1"/>
    <xf numFmtId="0" fontId="13" fillId="2" borderId="11" xfId="3" applyFont="1" applyFill="1" applyBorder="1" applyAlignment="1">
      <alignment horizontal="center" vertical="center"/>
    </xf>
    <xf numFmtId="0" fontId="9" fillId="0" borderId="11" xfId="3" applyFont="1" applyFill="1" applyBorder="1" applyAlignment="1"/>
    <xf numFmtId="0" fontId="9" fillId="0" borderId="10" xfId="3" applyFont="1" applyFill="1" applyBorder="1" applyAlignment="1"/>
    <xf numFmtId="0" fontId="13" fillId="2" borderId="2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/>
    <xf numFmtId="0" fontId="9" fillId="0" borderId="0" xfId="3" applyFont="1" applyFill="1" applyAlignment="1">
      <alignment horizontal="left"/>
    </xf>
    <xf numFmtId="0" fontId="13" fillId="2" borderId="1" xfId="3" applyFont="1" applyFill="1" applyBorder="1" applyAlignment="1">
      <alignment horizontal="center"/>
    </xf>
    <xf numFmtId="0" fontId="13" fillId="2" borderId="3" xfId="3" applyFont="1" applyFill="1" applyBorder="1" applyAlignment="1">
      <alignment horizontal="center"/>
    </xf>
    <xf numFmtId="0" fontId="13" fillId="2" borderId="4" xfId="3" applyFont="1" applyFill="1" applyBorder="1" applyAlignment="1">
      <alignment horizontal="center"/>
    </xf>
    <xf numFmtId="0" fontId="13" fillId="2" borderId="10" xfId="3" applyFont="1" applyFill="1" applyBorder="1" applyAlignment="1">
      <alignment horizontal="center"/>
    </xf>
    <xf numFmtId="0" fontId="13" fillId="2" borderId="3" xfId="3" applyFont="1" applyFill="1" applyBorder="1" applyAlignment="1"/>
    <xf numFmtId="0" fontId="13" fillId="2" borderId="5" xfId="3" applyFont="1" applyFill="1" applyBorder="1" applyAlignment="1"/>
    <xf numFmtId="0" fontId="13" fillId="2" borderId="5" xfId="3" applyFont="1" applyFill="1" applyBorder="1" applyAlignment="1">
      <alignment horizontal="center"/>
    </xf>
    <xf numFmtId="0" fontId="9" fillId="0" borderId="9" xfId="3" applyFont="1" applyFill="1" applyBorder="1" applyAlignment="1"/>
    <xf numFmtId="0" fontId="9" fillId="0" borderId="8" xfId="3" applyFont="1" applyFill="1" applyBorder="1" applyAlignment="1"/>
    <xf numFmtId="0" fontId="9" fillId="0" borderId="7" xfId="3" applyFont="1" applyFill="1" applyBorder="1" applyAlignment="1"/>
    <xf numFmtId="0" fontId="13" fillId="2" borderId="8" xfId="3" applyFont="1" applyFill="1" applyBorder="1" applyAlignment="1">
      <alignment horizontal="center"/>
    </xf>
    <xf numFmtId="0" fontId="13" fillId="2" borderId="9" xfId="3" applyFont="1" applyFill="1" applyBorder="1" applyAlignment="1">
      <alignment horizontal="center"/>
    </xf>
    <xf numFmtId="0" fontId="13" fillId="2" borderId="7" xfId="3" applyFont="1" applyFill="1" applyBorder="1" applyAlignment="1">
      <alignment horizontal="center"/>
    </xf>
    <xf numFmtId="0" fontId="13" fillId="2" borderId="6" xfId="3" applyFont="1" applyFill="1" applyBorder="1" applyAlignment="1">
      <alignment horizontal="center"/>
    </xf>
    <xf numFmtId="4" fontId="9" fillId="0" borderId="10" xfId="3" applyNumberFormat="1" applyFont="1" applyFill="1" applyBorder="1" applyAlignment="1"/>
    <xf numFmtId="4" fontId="9" fillId="0" borderId="4" xfId="3" applyNumberFormat="1" applyFont="1" applyFill="1" applyBorder="1" applyAlignment="1"/>
    <xf numFmtId="4" fontId="9" fillId="0" borderId="3" xfId="3" applyNumberFormat="1" applyFont="1" applyFill="1" applyBorder="1" applyAlignment="1"/>
    <xf numFmtId="4" fontId="9" fillId="0" borderId="6" xfId="3" applyNumberFormat="1" applyFont="1" applyFill="1" applyBorder="1" applyAlignment="1"/>
    <xf numFmtId="4" fontId="9" fillId="0" borderId="5" xfId="3" applyNumberFormat="1" applyFont="1" applyFill="1" applyBorder="1" applyAlignment="1"/>
    <xf numFmtId="0" fontId="9" fillId="0" borderId="2" xfId="3" applyFont="1" applyFill="1" applyBorder="1" applyAlignment="1"/>
    <xf numFmtId="4" fontId="9" fillId="0" borderId="12" xfId="3" applyNumberFormat="1" applyFont="1" applyFill="1" applyBorder="1" applyAlignment="1"/>
    <xf numFmtId="0" fontId="13" fillId="2" borderId="13" xfId="3" applyFont="1" applyFill="1" applyBorder="1" applyAlignment="1">
      <alignment horizontal="center"/>
    </xf>
    <xf numFmtId="0" fontId="13" fillId="2" borderId="0" xfId="3" applyFont="1" applyFill="1" applyAlignment="1">
      <alignment horizontal="center"/>
    </xf>
    <xf numFmtId="9" fontId="9" fillId="0" borderId="3" xfId="3" applyNumberFormat="1" applyFont="1" applyFill="1" applyBorder="1" applyAlignment="1">
      <alignment horizontal="center"/>
    </xf>
    <xf numFmtId="9" fontId="9" fillId="0" borderId="5" xfId="3" applyNumberFormat="1" applyFont="1" applyFill="1" applyBorder="1" applyAlignment="1">
      <alignment horizontal="center"/>
    </xf>
    <xf numFmtId="164" fontId="9" fillId="0" borderId="6" xfId="3" applyNumberFormat="1" applyFont="1" applyFill="1" applyBorder="1" applyAlignment="1"/>
    <xf numFmtId="164" fontId="9" fillId="0" borderId="7" xfId="3" applyNumberFormat="1" applyFont="1" applyFill="1" applyBorder="1" applyAlignment="1"/>
    <xf numFmtId="0" fontId="13" fillId="2" borderId="1" xfId="3" applyFont="1" applyFill="1" applyBorder="1" applyAlignment="1">
      <alignment horizontal="center" vertical="center"/>
    </xf>
    <xf numFmtId="0" fontId="9" fillId="0" borderId="1" xfId="3" applyFont="1" applyFill="1" applyBorder="1" applyAlignment="1"/>
    <xf numFmtId="0" fontId="13" fillId="0" borderId="9" xfId="3" applyFont="1" applyFill="1" applyBorder="1" applyAlignment="1"/>
    <xf numFmtId="0" fontId="13" fillId="0" borderId="8" xfId="3" applyFont="1" applyFill="1" applyBorder="1" applyAlignment="1"/>
    <xf numFmtId="164" fontId="13" fillId="2" borderId="2" xfId="3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/>
    <xf numFmtId="164" fontId="9" fillId="0" borderId="3" xfId="3" applyNumberFormat="1" applyFont="1" applyFill="1" applyBorder="1" applyAlignment="1"/>
    <xf numFmtId="0" fontId="9" fillId="0" borderId="14" xfId="3" applyFont="1" applyFill="1" applyBorder="1" applyAlignment="1"/>
    <xf numFmtId="0" fontId="13" fillId="2" borderId="7" xfId="3" applyFont="1" applyFill="1" applyBorder="1" applyAlignment="1"/>
    <xf numFmtId="0" fontId="9" fillId="0" borderId="12" xfId="3" applyFont="1" applyFill="1" applyBorder="1" applyAlignment="1"/>
    <xf numFmtId="9" fontId="9" fillId="0" borderId="2" xfId="3" applyNumberFormat="1" applyFont="1" applyFill="1" applyBorder="1" applyAlignment="1"/>
    <xf numFmtId="0" fontId="9" fillId="0" borderId="15" xfId="3" applyFont="1" applyFill="1" applyBorder="1" applyAlignment="1"/>
    <xf numFmtId="9" fontId="9" fillId="0" borderId="15" xfId="3" applyNumberFormat="1" applyFont="1" applyFill="1" applyBorder="1" applyAlignment="1"/>
    <xf numFmtId="0" fontId="13" fillId="2" borderId="4" xfId="3" applyFont="1" applyFill="1" applyBorder="1" applyAlignment="1">
      <alignment horizontal="center" vertical="center"/>
    </xf>
    <xf numFmtId="0" fontId="3" fillId="0" borderId="0" xfId="3" applyFont="1" applyFill="1" applyAlignment="1">
      <alignment vertical="center" wrapText="1"/>
    </xf>
    <xf numFmtId="0" fontId="13" fillId="0" borderId="0" xfId="3" applyFont="1" applyFill="1" applyAlignment="1"/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0" fontId="13" fillId="2" borderId="2" xfId="3" applyFont="1" applyFill="1" applyBorder="1" applyAlignment="1">
      <alignment horizontal="center" vertical="center"/>
    </xf>
    <xf numFmtId="0" fontId="0" fillId="0" borderId="1" xfId="0" applyFill="1" applyBorder="1"/>
    <xf numFmtId="4" fontId="9" fillId="0" borderId="3" xfId="3" applyNumberFormat="1" applyFont="1" applyFill="1" applyBorder="1" applyAlignment="1">
      <alignment horizontal="center"/>
    </xf>
    <xf numFmtId="170" fontId="9" fillId="0" borderId="3" xfId="3" applyNumberFormat="1" applyFont="1" applyFill="1" applyBorder="1" applyAlignment="1">
      <alignment horizontal="center"/>
    </xf>
    <xf numFmtId="0" fontId="0" fillId="0" borderId="3" xfId="0" applyFill="1" applyBorder="1"/>
    <xf numFmtId="4" fontId="9" fillId="0" borderId="5" xfId="3" applyNumberFormat="1" applyFont="1" applyFill="1" applyBorder="1" applyAlignment="1">
      <alignment horizontal="center"/>
    </xf>
    <xf numFmtId="4" fontId="9" fillId="0" borderId="1" xfId="3" applyNumberFormat="1" applyFont="1" applyFill="1" applyBorder="1" applyAlignment="1">
      <alignment horizontal="center"/>
    </xf>
    <xf numFmtId="0" fontId="13" fillId="2" borderId="12" xfId="3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5" xfId="0" applyFill="1" applyBorder="1"/>
    <xf numFmtId="0" fontId="13" fillId="2" borderId="1" xfId="3" applyFont="1" applyFill="1" applyBorder="1" applyAlignment="1">
      <alignment horizontal="center"/>
    </xf>
    <xf numFmtId="0" fontId="13" fillId="2" borderId="5" xfId="3" applyFont="1" applyFill="1" applyBorder="1" applyAlignment="1">
      <alignment horizontal="center"/>
    </xf>
    <xf numFmtId="0" fontId="13" fillId="2" borderId="2" xfId="3" applyFont="1" applyFill="1" applyBorder="1" applyAlignment="1">
      <alignment horizontal="center"/>
    </xf>
    <xf numFmtId="0" fontId="0" fillId="0" borderId="0" xfId="0"/>
  </cellXfs>
  <cellStyles count="10">
    <cellStyle name="Normal" xfId="0" builtinId="0" customBuiltin="1"/>
    <cellStyle name="Normal 2" xfId="3"/>
    <cellStyle name="Normal 2 2" xfId="4"/>
    <cellStyle name="Normal 3" xfId="5"/>
    <cellStyle name="Normal 5" xfId="6"/>
    <cellStyle name="Porcentagem" xfId="2" builtinId="5" customBuiltin="1"/>
    <cellStyle name="Separador de milhares 2" xfId="7"/>
    <cellStyle name="Vírgula" xfId="1" builtinId="3" customBuiltin="1"/>
    <cellStyle name="Vírgula 2" xfId="8"/>
    <cellStyle name="Vírgula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7"/>
  <sheetViews>
    <sheetView tabSelected="1" topLeftCell="A10" zoomScaleNormal="100" workbookViewId="0">
      <selection activeCell="I100" sqref="I100:I121"/>
    </sheetView>
  </sheetViews>
  <sheetFormatPr defaultRowHeight="11.25" customHeight="1"/>
  <cols>
    <col min="1" max="1" width="59.28515625" style="1" customWidth="1"/>
    <col min="2" max="2" width="15.5703125" style="1" customWidth="1"/>
    <col min="3" max="3" width="15" style="1" customWidth="1"/>
    <col min="4" max="4" width="13.85546875" style="1" customWidth="1"/>
    <col min="5" max="6" width="15.5703125" style="1" customWidth="1"/>
    <col min="7" max="8" width="13.85546875" style="1" customWidth="1"/>
    <col min="9" max="9" width="15.5703125" style="1" customWidth="1"/>
    <col min="10" max="10" width="13.85546875" style="1" customWidth="1"/>
    <col min="11" max="11" width="11.7109375" style="1" customWidth="1"/>
    <col min="12" max="12" width="15.140625" style="1" customWidth="1"/>
    <col min="13" max="13" width="13.85546875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4" width="9.140625" style="1" customWidth="1"/>
    <col min="1025" max="1025" width="9.140625" customWidth="1"/>
  </cols>
  <sheetData>
    <row r="1" spans="1:1024" ht="15.7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024" ht="11.25" customHeight="1">
      <c r="A2" s="2"/>
    </row>
    <row r="3" spans="1:1024" ht="11.25" customHeight="1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1024" ht="11.25" customHeight="1">
      <c r="A4" s="156" t="s">
        <v>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024" ht="11.25" customHeight="1">
      <c r="A5" s="157" t="s">
        <v>3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</row>
    <row r="6" spans="1:1024" ht="11.25" customHeight="1">
      <c r="A6" s="158" t="s">
        <v>4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1024" ht="11.25" customHeight="1">
      <c r="A7" s="158" t="s">
        <v>432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8" spans="1:1024" ht="11.25" customHeight="1">
      <c r="A8" s="3"/>
      <c r="B8" s="3"/>
      <c r="C8" s="3"/>
      <c r="D8" s="3"/>
      <c r="E8" s="3"/>
      <c r="F8" s="3"/>
      <c r="G8" s="3"/>
      <c r="H8" s="3"/>
      <c r="I8" s="4"/>
      <c r="J8" s="4"/>
      <c r="K8" s="4"/>
    </row>
    <row r="9" spans="1:1024" ht="11.25" customHeight="1">
      <c r="A9" s="5" t="s">
        <v>5</v>
      </c>
      <c r="E9" s="6"/>
      <c r="H9" s="7"/>
      <c r="I9" s="4"/>
      <c r="J9" s="8"/>
      <c r="L9" s="8" t="s">
        <v>6</v>
      </c>
    </row>
    <row r="10" spans="1:1024" ht="11.25" customHeight="1">
      <c r="A10" s="9"/>
      <c r="B10" s="159" t="s">
        <v>7</v>
      </c>
      <c r="C10" s="159"/>
      <c r="D10" s="159" t="s">
        <v>8</v>
      </c>
      <c r="E10" s="159"/>
      <c r="F10" s="160" t="s">
        <v>9</v>
      </c>
      <c r="G10" s="160"/>
      <c r="H10" s="160"/>
      <c r="I10" s="160"/>
      <c r="J10" s="160"/>
      <c r="K10" s="160"/>
      <c r="L10" s="10" t="s">
        <v>10</v>
      </c>
    </row>
    <row r="11" spans="1:1024" ht="12.75" customHeight="1">
      <c r="A11" s="11" t="s">
        <v>11</v>
      </c>
      <c r="B11" s="159"/>
      <c r="C11" s="159"/>
      <c r="D11" s="159"/>
      <c r="E11" s="159"/>
      <c r="F11" s="161" t="s">
        <v>12</v>
      </c>
      <c r="G11" s="161"/>
      <c r="H11" s="12" t="s">
        <v>13</v>
      </c>
      <c r="I11" s="161" t="s">
        <v>14</v>
      </c>
      <c r="J11" s="161"/>
      <c r="K11" s="13" t="s">
        <v>13</v>
      </c>
      <c r="L11" s="14"/>
    </row>
    <row r="12" spans="1:1024" ht="11.25" customHeight="1">
      <c r="A12" s="15"/>
      <c r="B12" s="16"/>
      <c r="C12" s="17"/>
      <c r="D12" s="162" t="s">
        <v>15</v>
      </c>
      <c r="E12" s="162"/>
      <c r="F12" s="162" t="s">
        <v>16</v>
      </c>
      <c r="G12" s="162"/>
      <c r="H12" s="19" t="s">
        <v>17</v>
      </c>
      <c r="I12" s="162" t="s">
        <v>18</v>
      </c>
      <c r="J12" s="162"/>
      <c r="K12" s="20" t="s">
        <v>19</v>
      </c>
      <c r="L12" s="18" t="s">
        <v>20</v>
      </c>
    </row>
    <row r="13" spans="1:1024" s="29" customFormat="1" ht="12.75">
      <c r="A13" s="21" t="s">
        <v>21</v>
      </c>
      <c r="B13" s="22"/>
      <c r="C13" s="23">
        <f>SUM(C14,C54,C55,C78)</f>
        <v>300767</v>
      </c>
      <c r="D13" s="24"/>
      <c r="E13" s="23">
        <f>SUM(E14,E54,E55,E78)</f>
        <v>300767</v>
      </c>
      <c r="F13" s="24"/>
      <c r="G13" s="25">
        <f>SUM(G14,G54,G55,G78,G31)</f>
        <v>63864.009999999995</v>
      </c>
      <c r="H13" s="26">
        <f t="shared" ref="H13:H38" si="0">IF(AND(G13="",E13=""),"",IF(AND(G13&gt;0,E13&gt;0),G13/E13,0))</f>
        <v>0.21233715799938158</v>
      </c>
      <c r="I13" s="27"/>
      <c r="J13" s="23">
        <f>SUM(J14,J54,J55,J78,J31)</f>
        <v>122404.8</v>
      </c>
      <c r="K13" s="26">
        <f t="shared" ref="K13:K44" si="1">IF(AND(J13="",E13=""),"",IF(AND(J13&gt;0,E13&gt;0),J13/E13,0))</f>
        <v>0.40697549930677235</v>
      </c>
      <c r="L13" s="28">
        <f t="shared" ref="L13:L44" si="2">E13-J13</f>
        <v>178362.2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s="29" customFormat="1" ht="12.75">
      <c r="A14" s="30" t="s">
        <v>22</v>
      </c>
      <c r="B14" s="22"/>
      <c r="C14" s="25">
        <f>SUM(C15,C19,C23,C32,C33,C34,C40,C49)</f>
        <v>300767</v>
      </c>
      <c r="D14" s="31"/>
      <c r="E14" s="25">
        <f>SUM(E15,E19,E23,E32,E33,E34,E40,E49)</f>
        <v>300767</v>
      </c>
      <c r="F14" s="31"/>
      <c r="G14" s="25">
        <f>SUM(G15,G19,G23,G32,G33,G34,G40,G49,G31)</f>
        <v>58992.979999999996</v>
      </c>
      <c r="H14" s="32">
        <f t="shared" si="0"/>
        <v>0.19614179747113211</v>
      </c>
      <c r="I14" s="33"/>
      <c r="J14" s="25">
        <f>SUM(J15,J19,J23,J32,J33,J34,J40,J49)</f>
        <v>109679.83</v>
      </c>
      <c r="K14" s="32">
        <f t="shared" si="1"/>
        <v>0.36466710111149164</v>
      </c>
      <c r="L14" s="28">
        <f t="shared" si="2"/>
        <v>191087.16999999998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s="29" customFormat="1" ht="12.75" hidden="1">
      <c r="A15" s="30" t="s">
        <v>23</v>
      </c>
      <c r="B15" s="22"/>
      <c r="C15" s="25">
        <f>SUM(C16:C18)</f>
        <v>0</v>
      </c>
      <c r="D15" s="31"/>
      <c r="E15" s="25">
        <f>SUM(E16:E18)</f>
        <v>0</v>
      </c>
      <c r="F15" s="31"/>
      <c r="G15" s="25">
        <f>SUM(G16:G18)</f>
        <v>0</v>
      </c>
      <c r="H15" s="32">
        <f t="shared" si="0"/>
        <v>0</v>
      </c>
      <c r="I15" s="33"/>
      <c r="J15" s="25">
        <f>SUM(J16:J18)</f>
        <v>0</v>
      </c>
      <c r="K15" s="32">
        <f t="shared" si="1"/>
        <v>0</v>
      </c>
      <c r="L15" s="28">
        <f t="shared" si="2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spans="1:1024" s="29" customFormat="1" ht="12.75" hidden="1">
      <c r="A16" s="30" t="s">
        <v>24</v>
      </c>
      <c r="B16" s="22"/>
      <c r="C16" s="25"/>
      <c r="D16" s="31"/>
      <c r="E16" s="25"/>
      <c r="F16" s="31"/>
      <c r="G16" s="25"/>
      <c r="H16" s="32" t="str">
        <f t="shared" si="0"/>
        <v/>
      </c>
      <c r="I16" s="33"/>
      <c r="J16" s="25"/>
      <c r="K16" s="32" t="str">
        <f t="shared" si="1"/>
        <v/>
      </c>
      <c r="L16" s="28">
        <f t="shared" si="2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</row>
    <row r="17" spans="1:1024" s="29" customFormat="1" ht="12.75" hidden="1">
      <c r="A17" s="30" t="s">
        <v>25</v>
      </c>
      <c r="B17" s="22"/>
      <c r="C17" s="25"/>
      <c r="D17" s="31"/>
      <c r="E17" s="25"/>
      <c r="F17" s="31"/>
      <c r="G17" s="25"/>
      <c r="H17" s="32" t="str">
        <f t="shared" si="0"/>
        <v/>
      </c>
      <c r="I17" s="33"/>
      <c r="J17" s="25"/>
      <c r="K17" s="32" t="str">
        <f t="shared" si="1"/>
        <v/>
      </c>
      <c r="L17" s="28">
        <f t="shared" si="2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</row>
    <row r="18" spans="1:1024" s="29" customFormat="1" ht="12.75" hidden="1">
      <c r="A18" s="30" t="s">
        <v>26</v>
      </c>
      <c r="B18" s="22"/>
      <c r="C18" s="25"/>
      <c r="D18" s="31"/>
      <c r="E18" s="25"/>
      <c r="F18" s="31"/>
      <c r="G18" s="25"/>
      <c r="H18" s="32" t="str">
        <f t="shared" si="0"/>
        <v/>
      </c>
      <c r="I18" s="33"/>
      <c r="J18" s="25"/>
      <c r="K18" s="32" t="str">
        <f t="shared" si="1"/>
        <v/>
      </c>
      <c r="L18" s="28">
        <f t="shared" si="2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</row>
    <row r="19" spans="1:1024" s="29" customFormat="1" ht="12.75" hidden="1">
      <c r="A19" s="30" t="s">
        <v>27</v>
      </c>
      <c r="B19" s="22"/>
      <c r="C19" s="25">
        <f>SUM(C20:C22)</f>
        <v>0</v>
      </c>
      <c r="D19" s="31"/>
      <c r="E19" s="25">
        <f>SUM(E20:E22)</f>
        <v>0</v>
      </c>
      <c r="F19" s="31"/>
      <c r="G19" s="25">
        <f>SUM(G20:G22)</f>
        <v>0</v>
      </c>
      <c r="H19" s="32">
        <f t="shared" si="0"/>
        <v>0</v>
      </c>
      <c r="I19" s="33"/>
      <c r="J19" s="25">
        <f>SUM(J20:J22)</f>
        <v>0</v>
      </c>
      <c r="K19" s="32">
        <f t="shared" si="1"/>
        <v>0</v>
      </c>
      <c r="L19" s="28">
        <f t="shared" si="2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</row>
    <row r="20" spans="1:1024" s="29" customFormat="1" ht="12.75" hidden="1">
      <c r="A20" s="30" t="s">
        <v>28</v>
      </c>
      <c r="B20" s="22"/>
      <c r="C20" s="25"/>
      <c r="D20" s="31"/>
      <c r="E20" s="25"/>
      <c r="F20" s="31"/>
      <c r="G20" s="25"/>
      <c r="H20" s="32" t="str">
        <f t="shared" si="0"/>
        <v/>
      </c>
      <c r="I20" s="33"/>
      <c r="J20" s="25"/>
      <c r="K20" s="32" t="str">
        <f t="shared" si="1"/>
        <v/>
      </c>
      <c r="L20" s="28">
        <f t="shared" si="2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</row>
    <row r="21" spans="1:1024" s="29" customFormat="1" ht="12.75" hidden="1">
      <c r="A21" s="30" t="s">
        <v>29</v>
      </c>
      <c r="B21" s="22"/>
      <c r="C21" s="25"/>
      <c r="D21" s="31"/>
      <c r="E21" s="25"/>
      <c r="F21" s="31"/>
      <c r="G21" s="25"/>
      <c r="H21" s="32" t="str">
        <f t="shared" si="0"/>
        <v/>
      </c>
      <c r="I21" s="33"/>
      <c r="J21" s="25"/>
      <c r="K21" s="32" t="str">
        <f t="shared" si="1"/>
        <v/>
      </c>
      <c r="L21" s="28">
        <f t="shared" si="2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</row>
    <row r="22" spans="1:1024" s="29" customFormat="1" ht="25.5" hidden="1">
      <c r="A22" s="34" t="s">
        <v>30</v>
      </c>
      <c r="B22" s="22"/>
      <c r="C22" s="25"/>
      <c r="D22" s="31"/>
      <c r="E22" s="25"/>
      <c r="F22" s="31"/>
      <c r="G22" s="25"/>
      <c r="H22" s="32" t="str">
        <f t="shared" si="0"/>
        <v/>
      </c>
      <c r="I22" s="33"/>
      <c r="J22" s="25"/>
      <c r="K22" s="32" t="str">
        <f t="shared" si="1"/>
        <v/>
      </c>
      <c r="L22" s="28">
        <f t="shared" si="2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</row>
    <row r="23" spans="1:1024" s="29" customFormat="1" ht="21.75" customHeight="1">
      <c r="A23" s="30" t="s">
        <v>31</v>
      </c>
      <c r="B23" s="22"/>
      <c r="C23" s="25">
        <f>SUM(C24:C30)</f>
        <v>300767</v>
      </c>
      <c r="D23" s="31"/>
      <c r="E23" s="25">
        <f>SUM(E24:E30)</f>
        <v>300767</v>
      </c>
      <c r="F23" s="31"/>
      <c r="G23" s="25">
        <f>SUM(G24:G30)</f>
        <v>54121.95</v>
      </c>
      <c r="H23" s="32">
        <f t="shared" si="0"/>
        <v>0.17994643694288268</v>
      </c>
      <c r="I23" s="33"/>
      <c r="J23" s="25">
        <f>SUM(J24:J30)</f>
        <v>109679.83</v>
      </c>
      <c r="K23" s="32">
        <f t="shared" si="1"/>
        <v>0.36466710111149164</v>
      </c>
      <c r="L23" s="28">
        <f t="shared" si="2"/>
        <v>191087.16999999998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</row>
    <row r="24" spans="1:1024" s="29" customFormat="1" ht="12.75" hidden="1">
      <c r="A24" s="30" t="s">
        <v>32</v>
      </c>
      <c r="B24" s="22"/>
      <c r="C24" s="25"/>
      <c r="D24" s="31"/>
      <c r="E24" s="25"/>
      <c r="F24" s="31"/>
      <c r="G24" s="25"/>
      <c r="H24" s="32" t="str">
        <f t="shared" si="0"/>
        <v/>
      </c>
      <c r="I24" s="33"/>
      <c r="J24" s="25"/>
      <c r="K24" s="32" t="str">
        <f t="shared" si="1"/>
        <v/>
      </c>
      <c r="L24" s="28">
        <f t="shared" si="2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</row>
    <row r="25" spans="1:1024" s="29" customFormat="1" ht="12.75">
      <c r="A25" s="30" t="s">
        <v>33</v>
      </c>
      <c r="B25" s="22"/>
      <c r="C25" s="25">
        <v>270838</v>
      </c>
      <c r="D25" s="31"/>
      <c r="E25" s="25">
        <v>270838</v>
      </c>
      <c r="F25" s="31"/>
      <c r="G25" s="25">
        <f>25222.92+26558.14</f>
        <v>51781.06</v>
      </c>
      <c r="H25" s="32">
        <f t="shared" si="0"/>
        <v>0.19118831183216534</v>
      </c>
      <c r="I25" s="33"/>
      <c r="J25" s="25">
        <f>54461.58+51781.06</f>
        <v>106242.64</v>
      </c>
      <c r="K25" s="32">
        <f t="shared" si="1"/>
        <v>0.39227375774448192</v>
      </c>
      <c r="L25" s="28">
        <f t="shared" si="2"/>
        <v>164595.35999999999</v>
      </c>
      <c r="M25" s="3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</row>
    <row r="26" spans="1:1024" s="29" customFormat="1" ht="25.5">
      <c r="A26" s="34" t="s">
        <v>34</v>
      </c>
      <c r="B26" s="22"/>
      <c r="C26" s="25">
        <v>29929</v>
      </c>
      <c r="D26" s="31"/>
      <c r="E26" s="25">
        <v>29929</v>
      </c>
      <c r="F26" s="31"/>
      <c r="G26" s="25">
        <v>2340.89</v>
      </c>
      <c r="H26" s="32">
        <f t="shared" si="0"/>
        <v>7.8214774967422893E-2</v>
      </c>
      <c r="I26" s="33"/>
      <c r="J26" s="25">
        <f>1096.3+2340.89</f>
        <v>3437.1899999999996</v>
      </c>
      <c r="K26" s="32">
        <f t="shared" si="1"/>
        <v>0.11484479935848173</v>
      </c>
      <c r="L26" s="28">
        <f t="shared" si="2"/>
        <v>26491.81</v>
      </c>
      <c r="M26" s="3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</row>
    <row r="27" spans="1:1024" s="29" customFormat="1" ht="12.75" hidden="1">
      <c r="A27" s="30" t="s">
        <v>35</v>
      </c>
      <c r="B27" s="22"/>
      <c r="C27" s="25"/>
      <c r="D27" s="31"/>
      <c r="E27" s="25"/>
      <c r="F27" s="31"/>
      <c r="G27" s="25"/>
      <c r="H27" s="32" t="str">
        <f t="shared" si="0"/>
        <v/>
      </c>
      <c r="I27" s="33"/>
      <c r="J27" s="25"/>
      <c r="K27" s="32" t="str">
        <f t="shared" si="1"/>
        <v/>
      </c>
      <c r="L27" s="28">
        <f t="shared" si="2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</row>
    <row r="28" spans="1:1024" s="29" customFormat="1" ht="12.75" hidden="1">
      <c r="A28" s="30" t="s">
        <v>36</v>
      </c>
      <c r="B28" s="22"/>
      <c r="C28" s="25"/>
      <c r="D28" s="31"/>
      <c r="E28" s="25"/>
      <c r="F28" s="31"/>
      <c r="G28" s="25"/>
      <c r="H28" s="32" t="str">
        <f t="shared" si="0"/>
        <v/>
      </c>
      <c r="I28" s="33"/>
      <c r="J28" s="25"/>
      <c r="K28" s="32" t="str">
        <f t="shared" si="1"/>
        <v/>
      </c>
      <c r="L28" s="28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</row>
    <row r="29" spans="1:1024" s="29" customFormat="1" ht="12.75" hidden="1">
      <c r="A29" s="34" t="s">
        <v>37</v>
      </c>
      <c r="B29" s="22"/>
      <c r="C29" s="25"/>
      <c r="D29" s="31"/>
      <c r="E29" s="25"/>
      <c r="F29" s="31"/>
      <c r="G29" s="25"/>
      <c r="H29" s="32" t="str">
        <f t="shared" si="0"/>
        <v/>
      </c>
      <c r="I29" s="33"/>
      <c r="J29" s="25"/>
      <c r="K29" s="32" t="str">
        <f t="shared" si="1"/>
        <v/>
      </c>
      <c r="L29" s="28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</row>
    <row r="30" spans="1:1024" s="29" customFormat="1" ht="12.75" hidden="1">
      <c r="A30" s="30" t="s">
        <v>38</v>
      </c>
      <c r="B30" s="22"/>
      <c r="C30" s="25"/>
      <c r="D30" s="31"/>
      <c r="E30" s="25"/>
      <c r="F30" s="31"/>
      <c r="G30" s="25"/>
      <c r="H30" s="32" t="str">
        <f t="shared" si="0"/>
        <v/>
      </c>
      <c r="I30" s="33"/>
      <c r="J30" s="25"/>
      <c r="K30" s="32" t="str">
        <f t="shared" si="1"/>
        <v/>
      </c>
      <c r="L30" s="28">
        <f t="shared" si="2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</row>
    <row r="31" spans="1:1024" s="29" customFormat="1" ht="12.75">
      <c r="A31" s="30" t="s">
        <v>39</v>
      </c>
      <c r="B31" s="22"/>
      <c r="C31" s="25">
        <v>0</v>
      </c>
      <c r="D31" s="31"/>
      <c r="E31" s="25">
        <v>0</v>
      </c>
      <c r="F31" s="31"/>
      <c r="G31" s="25">
        <f>779.03+4092</f>
        <v>4871.03</v>
      </c>
      <c r="H31" s="32">
        <f t="shared" si="0"/>
        <v>0</v>
      </c>
      <c r="I31" s="33"/>
      <c r="J31" s="25">
        <f>7853.94+4871.03</f>
        <v>12724.97</v>
      </c>
      <c r="K31" s="32">
        <f t="shared" si="1"/>
        <v>0</v>
      </c>
      <c r="L31" s="28">
        <f t="shared" si="2"/>
        <v>-12724.97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</row>
    <row r="32" spans="1:1024" s="29" customFormat="1" ht="0.75" hidden="1" customHeight="1">
      <c r="A32" s="30" t="s">
        <v>40</v>
      </c>
      <c r="B32" s="22"/>
      <c r="C32" s="25"/>
      <c r="D32" s="31"/>
      <c r="E32" s="25"/>
      <c r="F32" s="31"/>
      <c r="G32" s="25"/>
      <c r="H32" s="32" t="str">
        <f t="shared" si="0"/>
        <v/>
      </c>
      <c r="I32" s="33"/>
      <c r="J32" s="25"/>
      <c r="K32" s="32" t="str">
        <f t="shared" si="1"/>
        <v/>
      </c>
      <c r="L32" s="28">
        <f t="shared" si="2"/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</row>
    <row r="33" spans="1:1024" s="29" customFormat="1" ht="35.25" hidden="1" customHeight="1">
      <c r="A33" s="30" t="s">
        <v>41</v>
      </c>
      <c r="B33" s="22"/>
      <c r="C33" s="25"/>
      <c r="D33" s="31"/>
      <c r="E33" s="25"/>
      <c r="F33" s="31"/>
      <c r="G33" s="25"/>
      <c r="H33" s="32" t="str">
        <f t="shared" si="0"/>
        <v/>
      </c>
      <c r="I33" s="33"/>
      <c r="J33" s="25"/>
      <c r="K33" s="32" t="str">
        <f t="shared" si="1"/>
        <v/>
      </c>
      <c r="L33" s="28">
        <f t="shared" si="2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</row>
    <row r="34" spans="1:1024" s="29" customFormat="1" ht="12.75">
      <c r="A34" s="30" t="s">
        <v>42</v>
      </c>
      <c r="B34" s="22"/>
      <c r="C34" s="25">
        <f>SUM(C35:C39)</f>
        <v>0</v>
      </c>
      <c r="D34" s="31"/>
      <c r="E34" s="25">
        <f>SUM(E35:E39)</f>
        <v>0</v>
      </c>
      <c r="F34" s="31"/>
      <c r="G34" s="25">
        <v>0</v>
      </c>
      <c r="H34" s="32">
        <f t="shared" si="0"/>
        <v>0</v>
      </c>
      <c r="I34" s="33"/>
      <c r="J34" s="25">
        <v>0</v>
      </c>
      <c r="K34" s="32">
        <f t="shared" si="1"/>
        <v>0</v>
      </c>
      <c r="L34" s="28">
        <f t="shared" si="2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</row>
    <row r="35" spans="1:1024" s="29" customFormat="1" ht="12.75">
      <c r="A35" s="34" t="s">
        <v>43</v>
      </c>
      <c r="B35" s="22"/>
      <c r="C35" s="25">
        <v>0</v>
      </c>
      <c r="D35" s="31"/>
      <c r="E35" s="25">
        <v>0</v>
      </c>
      <c r="F35" s="31"/>
      <c r="G35" s="25">
        <v>0</v>
      </c>
      <c r="H35" s="32">
        <f t="shared" si="0"/>
        <v>0</v>
      </c>
      <c r="I35" s="33"/>
      <c r="J35" s="25">
        <v>0</v>
      </c>
      <c r="K35" s="32">
        <f t="shared" si="1"/>
        <v>0</v>
      </c>
      <c r="L35" s="28">
        <f t="shared" si="2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</row>
    <row r="36" spans="1:1024" s="29" customFormat="1" ht="12.75" hidden="1" customHeight="1">
      <c r="A36" s="34" t="s">
        <v>44</v>
      </c>
      <c r="B36" s="22"/>
      <c r="C36" s="25"/>
      <c r="D36" s="31"/>
      <c r="E36" s="25"/>
      <c r="F36" s="31"/>
      <c r="G36" s="25"/>
      <c r="H36" s="32" t="str">
        <f t="shared" si="0"/>
        <v/>
      </c>
      <c r="I36" s="33"/>
      <c r="J36" s="25"/>
      <c r="K36" s="32" t="str">
        <f t="shared" si="1"/>
        <v/>
      </c>
      <c r="L36" s="28">
        <f t="shared" si="2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</row>
    <row r="37" spans="1:1024" s="29" customFormat="1" ht="12.75" hidden="1">
      <c r="A37" s="30" t="s">
        <v>45</v>
      </c>
      <c r="B37" s="22"/>
      <c r="C37" s="25"/>
      <c r="D37" s="31"/>
      <c r="E37" s="25"/>
      <c r="F37" s="31"/>
      <c r="G37" s="25"/>
      <c r="H37" s="32" t="str">
        <f t="shared" si="0"/>
        <v/>
      </c>
      <c r="I37" s="33"/>
      <c r="J37" s="25"/>
      <c r="K37" s="32" t="str">
        <f t="shared" si="1"/>
        <v/>
      </c>
      <c r="L37" s="28">
        <f t="shared" si="2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</row>
    <row r="38" spans="1:1024" s="29" customFormat="1" ht="12.75" hidden="1">
      <c r="A38" s="34" t="s">
        <v>46</v>
      </c>
      <c r="B38" s="22"/>
      <c r="C38" s="25"/>
      <c r="D38" s="31"/>
      <c r="E38" s="25"/>
      <c r="F38" s="31"/>
      <c r="G38" s="25"/>
      <c r="H38" s="32" t="str">
        <f t="shared" si="0"/>
        <v/>
      </c>
      <c r="I38" s="33"/>
      <c r="J38" s="25"/>
      <c r="K38" s="32" t="str">
        <f t="shared" si="1"/>
        <v/>
      </c>
      <c r="L38" s="28">
        <f t="shared" si="2"/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</row>
    <row r="39" spans="1:1024" s="29" customFormat="1" ht="12.75" hidden="1">
      <c r="A39" s="30" t="s">
        <v>47</v>
      </c>
      <c r="B39" s="22"/>
      <c r="C39" s="25"/>
      <c r="D39" s="31"/>
      <c r="E39" s="25"/>
      <c r="F39" s="31"/>
      <c r="G39" s="25"/>
      <c r="H39" s="32">
        <f>IF(AND(G35="",E39=""),"",IF(AND(G35&gt;0,E39&gt;0),G35/E39,0))</f>
        <v>0</v>
      </c>
      <c r="I39" s="33"/>
      <c r="J39" s="25"/>
      <c r="K39" s="32" t="str">
        <f t="shared" si="1"/>
        <v/>
      </c>
      <c r="L39" s="28">
        <f t="shared" si="2"/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</row>
    <row r="40" spans="1:1024" s="29" customFormat="1" ht="12.75" hidden="1">
      <c r="A40" s="30" t="s">
        <v>48</v>
      </c>
      <c r="B40" s="36"/>
      <c r="C40" s="25">
        <f>SUM(C41:C48)</f>
        <v>0</v>
      </c>
      <c r="D40" s="31"/>
      <c r="E40" s="25">
        <f>SUM(E41:E48)</f>
        <v>0</v>
      </c>
      <c r="F40" s="31"/>
      <c r="G40" s="25">
        <f>SUM(G41:G48)</f>
        <v>0</v>
      </c>
      <c r="H40" s="32">
        <f t="shared" ref="H40:H52" si="3">IF(AND(G40="",E40=""),"",IF(AND(G40&gt;0,E40&gt;0),G40/E40,0))</f>
        <v>0</v>
      </c>
      <c r="I40" s="33"/>
      <c r="J40" s="25">
        <f>SUM(J41:J48)</f>
        <v>0</v>
      </c>
      <c r="K40" s="32">
        <f t="shared" si="1"/>
        <v>0</v>
      </c>
      <c r="L40" s="28">
        <f t="shared" si="2"/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</row>
    <row r="41" spans="1:1024" s="29" customFormat="1" ht="12.75" hidden="1">
      <c r="A41" s="30" t="s">
        <v>49</v>
      </c>
      <c r="B41" s="22"/>
      <c r="C41" s="25"/>
      <c r="D41" s="31"/>
      <c r="E41" s="25"/>
      <c r="F41" s="31"/>
      <c r="G41" s="25"/>
      <c r="H41" s="32" t="str">
        <f t="shared" si="3"/>
        <v/>
      </c>
      <c r="I41" s="33"/>
      <c r="J41" s="25"/>
      <c r="K41" s="32" t="str">
        <f t="shared" si="1"/>
        <v/>
      </c>
      <c r="L41" s="28">
        <f t="shared" si="2"/>
        <v>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</row>
    <row r="42" spans="1:1024" s="29" customFormat="1" ht="20.25" hidden="1" customHeight="1">
      <c r="A42" s="34" t="s">
        <v>50</v>
      </c>
      <c r="B42" s="22"/>
      <c r="C42" s="25"/>
      <c r="D42" s="31"/>
      <c r="E42" s="25"/>
      <c r="F42" s="31"/>
      <c r="G42" s="25"/>
      <c r="H42" s="32" t="str">
        <f t="shared" si="3"/>
        <v/>
      </c>
      <c r="I42" s="33"/>
      <c r="J42" s="25"/>
      <c r="K42" s="32" t="str">
        <f t="shared" si="1"/>
        <v/>
      </c>
      <c r="L42" s="28">
        <f t="shared" si="2"/>
        <v>0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</row>
    <row r="43" spans="1:1024" s="29" customFormat="1" ht="12.75" hidden="1">
      <c r="A43" s="30" t="s">
        <v>51</v>
      </c>
      <c r="B43" s="22"/>
      <c r="C43" s="25"/>
      <c r="D43" s="31"/>
      <c r="E43" s="25"/>
      <c r="F43" s="31"/>
      <c r="G43" s="25"/>
      <c r="H43" s="32" t="str">
        <f t="shared" si="3"/>
        <v/>
      </c>
      <c r="I43" s="33"/>
      <c r="J43" s="25"/>
      <c r="K43" s="32" t="str">
        <f t="shared" si="1"/>
        <v/>
      </c>
      <c r="L43" s="28">
        <f t="shared" si="2"/>
        <v>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</row>
    <row r="44" spans="1:1024" s="29" customFormat="1" ht="12.75" hidden="1">
      <c r="A44" s="30" t="s">
        <v>52</v>
      </c>
      <c r="B44" s="22"/>
      <c r="C44" s="25"/>
      <c r="D44" s="31"/>
      <c r="E44" s="25"/>
      <c r="F44" s="31"/>
      <c r="G44" s="25"/>
      <c r="H44" s="32" t="str">
        <f t="shared" si="3"/>
        <v/>
      </c>
      <c r="I44" s="33"/>
      <c r="J44" s="25"/>
      <c r="K44" s="32" t="str">
        <f t="shared" si="1"/>
        <v/>
      </c>
      <c r="L44" s="28">
        <f t="shared" si="2"/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</row>
    <row r="45" spans="1:1024" s="29" customFormat="1" ht="12.75" hidden="1">
      <c r="A45" s="30" t="s">
        <v>53</v>
      </c>
      <c r="B45" s="22"/>
      <c r="C45" s="25"/>
      <c r="D45" s="31"/>
      <c r="E45" s="25"/>
      <c r="F45" s="31"/>
      <c r="G45" s="25"/>
      <c r="H45" s="32" t="str">
        <f t="shared" si="3"/>
        <v/>
      </c>
      <c r="I45" s="33"/>
      <c r="J45" s="25"/>
      <c r="K45" s="32" t="str">
        <f t="shared" ref="K45:K76" si="4">IF(AND(J45="",E45=""),"",IF(AND(J45&gt;0,E45&gt;0),J45/E45,0))</f>
        <v/>
      </c>
      <c r="L45" s="28">
        <f t="shared" ref="L45:L76" si="5">E45-J45</f>
        <v>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</row>
    <row r="46" spans="1:1024" s="29" customFormat="1" ht="12.75" hidden="1">
      <c r="A46" s="30" t="s">
        <v>54</v>
      </c>
      <c r="B46" s="22"/>
      <c r="C46" s="25"/>
      <c r="D46" s="31"/>
      <c r="E46" s="25"/>
      <c r="F46" s="31"/>
      <c r="G46" s="25"/>
      <c r="H46" s="32" t="str">
        <f t="shared" si="3"/>
        <v/>
      </c>
      <c r="I46" s="33"/>
      <c r="J46" s="25"/>
      <c r="K46" s="32" t="str">
        <f t="shared" si="4"/>
        <v/>
      </c>
      <c r="L46" s="28">
        <f t="shared" si="5"/>
        <v>0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</row>
    <row r="47" spans="1:1024" s="1" customFormat="1" ht="12.75" hidden="1">
      <c r="A47" s="37" t="s">
        <v>55</v>
      </c>
      <c r="B47" s="22"/>
      <c r="C47" s="25"/>
      <c r="D47" s="31"/>
      <c r="E47" s="25"/>
      <c r="F47" s="31"/>
      <c r="G47" s="25"/>
      <c r="H47" s="32" t="str">
        <f t="shared" si="3"/>
        <v/>
      </c>
      <c r="I47" s="33"/>
      <c r="J47" s="25"/>
      <c r="K47" s="32" t="str">
        <f t="shared" si="4"/>
        <v/>
      </c>
      <c r="L47" s="28">
        <f t="shared" si="5"/>
        <v>0</v>
      </c>
    </row>
    <row r="48" spans="1:1024" s="1" customFormat="1" ht="12.75" hidden="1" customHeight="1">
      <c r="A48" s="38" t="s">
        <v>56</v>
      </c>
      <c r="B48" s="22"/>
      <c r="C48" s="25"/>
      <c r="D48" s="31"/>
      <c r="E48" s="25"/>
      <c r="F48" s="31"/>
      <c r="G48" s="25"/>
      <c r="H48" s="32" t="str">
        <f t="shared" si="3"/>
        <v/>
      </c>
      <c r="I48" s="33"/>
      <c r="J48" s="25"/>
      <c r="K48" s="32" t="str">
        <f t="shared" si="4"/>
        <v/>
      </c>
      <c r="L48" s="28">
        <f t="shared" si="5"/>
        <v>0</v>
      </c>
    </row>
    <row r="49" spans="1:1024" s="29" customFormat="1" ht="17.25" hidden="1" customHeight="1">
      <c r="A49" s="39" t="s">
        <v>39</v>
      </c>
      <c r="B49" s="22"/>
      <c r="C49" s="25">
        <f>SUM(C50:C53)</f>
        <v>0</v>
      </c>
      <c r="D49" s="31"/>
      <c r="E49" s="25">
        <f>SUM(E50:E53)</f>
        <v>0</v>
      </c>
      <c r="F49" s="31"/>
      <c r="G49" s="25">
        <f>SUM(G50:G53)</f>
        <v>0</v>
      </c>
      <c r="H49" s="32">
        <f t="shared" si="3"/>
        <v>0</v>
      </c>
      <c r="I49" s="33"/>
      <c r="J49" s="25">
        <f>SUM(J50:J53)</f>
        <v>0</v>
      </c>
      <c r="K49" s="32">
        <f t="shared" si="4"/>
        <v>0</v>
      </c>
      <c r="L49" s="28">
        <f t="shared" si="5"/>
        <v>0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</row>
    <row r="50" spans="1:1024" s="29" customFormat="1" ht="12.75" hidden="1">
      <c r="A50" s="30" t="s">
        <v>57</v>
      </c>
      <c r="B50" s="22"/>
      <c r="C50" s="25">
        <v>0</v>
      </c>
      <c r="D50" s="31"/>
      <c r="E50" s="25">
        <v>0</v>
      </c>
      <c r="F50" s="31"/>
      <c r="G50" s="25">
        <f>0+0</f>
        <v>0</v>
      </c>
      <c r="H50" s="32">
        <f t="shared" si="3"/>
        <v>0</v>
      </c>
      <c r="I50" s="33"/>
      <c r="J50" s="25">
        <v>0</v>
      </c>
      <c r="K50" s="32">
        <f t="shared" si="4"/>
        <v>0</v>
      </c>
      <c r="L50" s="28">
        <f t="shared" si="5"/>
        <v>0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spans="1:1024" s="29" customFormat="1" ht="12.75" hidden="1">
      <c r="A51" s="30" t="s">
        <v>58</v>
      </c>
      <c r="B51" s="22"/>
      <c r="C51" s="25">
        <v>0</v>
      </c>
      <c r="D51" s="31"/>
      <c r="E51" s="25">
        <v>0</v>
      </c>
      <c r="F51" s="31"/>
      <c r="G51" s="25">
        <f>0+0</f>
        <v>0</v>
      </c>
      <c r="H51" s="32">
        <f t="shared" si="3"/>
        <v>0</v>
      </c>
      <c r="I51" s="33"/>
      <c r="J51" s="25">
        <v>0</v>
      </c>
      <c r="K51" s="32">
        <f t="shared" si="4"/>
        <v>0</v>
      </c>
      <c r="L51" s="28">
        <f t="shared" si="5"/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spans="1:1024" s="29" customFormat="1" ht="12.75" hidden="1">
      <c r="A52" s="30" t="s">
        <v>59</v>
      </c>
      <c r="B52" s="22"/>
      <c r="C52" s="25"/>
      <c r="D52" s="31"/>
      <c r="E52" s="25"/>
      <c r="F52" s="31"/>
      <c r="G52" s="25"/>
      <c r="H52" s="32" t="str">
        <f t="shared" si="3"/>
        <v/>
      </c>
      <c r="I52" s="33"/>
      <c r="J52" s="25"/>
      <c r="K52" s="32" t="str">
        <f t="shared" si="4"/>
        <v/>
      </c>
      <c r="L52" s="28">
        <f t="shared" si="5"/>
        <v>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spans="1:1024" s="29" customFormat="1" ht="12.75" hidden="1">
      <c r="A53" s="37" t="s">
        <v>60</v>
      </c>
      <c r="B53" s="22"/>
      <c r="C53" s="25">
        <v>0</v>
      </c>
      <c r="D53" s="31"/>
      <c r="E53" s="25">
        <v>0</v>
      </c>
      <c r="F53" s="31"/>
      <c r="G53" s="25">
        <v>0</v>
      </c>
      <c r="H53" s="32">
        <f>IF(AND(G54="",E53=""),"",IF(AND(G54&gt;0,E53&gt;0),G54/E53,0))</f>
        <v>0</v>
      </c>
      <c r="I53" s="33"/>
      <c r="J53" s="25">
        <v>0</v>
      </c>
      <c r="K53" s="32">
        <f t="shared" si="4"/>
        <v>0</v>
      </c>
      <c r="L53" s="28">
        <f t="shared" si="5"/>
        <v>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spans="1:1024" s="29" customFormat="1" ht="12.75" hidden="1">
      <c r="A54" s="30" t="s">
        <v>61</v>
      </c>
      <c r="B54" s="22"/>
      <c r="C54" s="25"/>
      <c r="D54" s="31"/>
      <c r="E54" s="25"/>
      <c r="F54" s="31"/>
      <c r="G54" s="25"/>
      <c r="H54" s="32"/>
      <c r="I54" s="33"/>
      <c r="J54" s="25"/>
      <c r="K54" s="32" t="str">
        <f t="shared" si="4"/>
        <v/>
      </c>
      <c r="L54" s="28">
        <f t="shared" si="5"/>
        <v>0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spans="1:1024" s="29" customFormat="1" ht="12.75">
      <c r="A55" s="30" t="s">
        <v>62</v>
      </c>
      <c r="B55" s="22"/>
      <c r="C55" s="25">
        <f>SUM(C56,C59,C63,C64,C73)</f>
        <v>0</v>
      </c>
      <c r="D55" s="31"/>
      <c r="E55" s="25">
        <f>SUM(E56,E59,E63,E64,E73)</f>
        <v>0</v>
      </c>
      <c r="F55" s="31"/>
      <c r="G55" s="25">
        <f>SUM(G56,G59,G63,G64,G73)</f>
        <v>0</v>
      </c>
      <c r="H55" s="32">
        <f t="shared" ref="H55:H88" si="6">IF(AND(G55="",E55=""),"",IF(AND(G55&gt;0,E55&gt;0),G55/E55,0))</f>
        <v>0</v>
      </c>
      <c r="I55" s="33"/>
      <c r="J55" s="25">
        <f>SUM(J56,J59,J63,J64,J73)</f>
        <v>0</v>
      </c>
      <c r="K55" s="32">
        <f t="shared" si="4"/>
        <v>0</v>
      </c>
      <c r="L55" s="28">
        <f t="shared" si="5"/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</row>
    <row r="56" spans="1:1024" s="29" customFormat="1" ht="12.75" hidden="1">
      <c r="A56" s="30" t="s">
        <v>63</v>
      </c>
      <c r="B56" s="22"/>
      <c r="C56" s="25">
        <f>SUM(C57:C58)</f>
        <v>0</v>
      </c>
      <c r="D56" s="31"/>
      <c r="E56" s="25">
        <f>SUM(E57:E58)</f>
        <v>0</v>
      </c>
      <c r="F56" s="31"/>
      <c r="G56" s="25">
        <f>SUM(G57:G58)</f>
        <v>0</v>
      </c>
      <c r="H56" s="32">
        <f t="shared" si="6"/>
        <v>0</v>
      </c>
      <c r="I56" s="33"/>
      <c r="J56" s="25">
        <f>SUM(J57:J58)</f>
        <v>0</v>
      </c>
      <c r="K56" s="32">
        <f t="shared" si="4"/>
        <v>0</v>
      </c>
      <c r="L56" s="28">
        <f t="shared" si="5"/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</row>
    <row r="57" spans="1:1024" s="29" customFormat="1" ht="12.75" hidden="1">
      <c r="A57" s="30" t="s">
        <v>64</v>
      </c>
      <c r="B57" s="22"/>
      <c r="C57" s="25"/>
      <c r="D57" s="31"/>
      <c r="E57" s="25"/>
      <c r="F57" s="31"/>
      <c r="G57" s="25"/>
      <c r="H57" s="32" t="str">
        <f t="shared" si="6"/>
        <v/>
      </c>
      <c r="I57" s="33"/>
      <c r="J57" s="25"/>
      <c r="K57" s="32" t="str">
        <f t="shared" si="4"/>
        <v/>
      </c>
      <c r="L57" s="28">
        <f t="shared" si="5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</row>
    <row r="58" spans="1:1024" s="29" customFormat="1" ht="12.75" hidden="1">
      <c r="A58" s="30" t="s">
        <v>65</v>
      </c>
      <c r="B58" s="22"/>
      <c r="C58" s="25"/>
      <c r="D58" s="31"/>
      <c r="E58" s="25"/>
      <c r="F58" s="31"/>
      <c r="G58" s="25"/>
      <c r="H58" s="32" t="str">
        <f t="shared" si="6"/>
        <v/>
      </c>
      <c r="I58" s="33"/>
      <c r="J58" s="25"/>
      <c r="K58" s="32" t="str">
        <f t="shared" si="4"/>
        <v/>
      </c>
      <c r="L58" s="28">
        <f t="shared" si="5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</row>
    <row r="59" spans="1:1024" s="29" customFormat="1" ht="12.75" hidden="1">
      <c r="A59" s="30" t="s">
        <v>66</v>
      </c>
      <c r="B59" s="22"/>
      <c r="C59" s="25">
        <f>SUM(C60:C62)</f>
        <v>0</v>
      </c>
      <c r="D59" s="31"/>
      <c r="E59" s="25">
        <f>SUM(E60:E62)</f>
        <v>0</v>
      </c>
      <c r="F59" s="31"/>
      <c r="G59" s="25">
        <f>SUM(G60:G62)</f>
        <v>0</v>
      </c>
      <c r="H59" s="32">
        <f t="shared" si="6"/>
        <v>0</v>
      </c>
      <c r="I59" s="33"/>
      <c r="J59" s="25">
        <f>SUM(J60:J62)</f>
        <v>0</v>
      </c>
      <c r="K59" s="32">
        <f t="shared" si="4"/>
        <v>0</v>
      </c>
      <c r="L59" s="28">
        <f t="shared" si="5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</row>
    <row r="60" spans="1:1024" s="29" customFormat="1" ht="12.75" hidden="1">
      <c r="A60" s="30" t="s">
        <v>67</v>
      </c>
      <c r="B60" s="22"/>
      <c r="C60" s="25"/>
      <c r="D60" s="31"/>
      <c r="E60" s="25"/>
      <c r="F60" s="31"/>
      <c r="G60" s="25"/>
      <c r="H60" s="32" t="str">
        <f t="shared" si="6"/>
        <v/>
      </c>
      <c r="I60" s="33"/>
      <c r="J60" s="25"/>
      <c r="K60" s="32" t="str">
        <f t="shared" si="4"/>
        <v/>
      </c>
      <c r="L60" s="28">
        <f t="shared" si="5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</row>
    <row r="61" spans="1:1024" s="29" customFormat="1" ht="12.75" hidden="1">
      <c r="A61" s="30" t="s">
        <v>68</v>
      </c>
      <c r="B61" s="22"/>
      <c r="C61" s="25"/>
      <c r="D61" s="31"/>
      <c r="E61" s="25"/>
      <c r="F61" s="31"/>
      <c r="G61" s="25"/>
      <c r="H61" s="32" t="str">
        <f t="shared" si="6"/>
        <v/>
      </c>
      <c r="I61" s="33"/>
      <c r="J61" s="25"/>
      <c r="K61" s="32" t="str">
        <f t="shared" si="4"/>
        <v/>
      </c>
      <c r="L61" s="28">
        <f t="shared" si="5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</row>
    <row r="62" spans="1:1024" s="29" customFormat="1" ht="12.75" hidden="1">
      <c r="A62" s="30" t="s">
        <v>69</v>
      </c>
      <c r="B62" s="22"/>
      <c r="C62" s="25"/>
      <c r="D62" s="31"/>
      <c r="E62" s="25"/>
      <c r="F62" s="31"/>
      <c r="G62" s="25"/>
      <c r="H62" s="32" t="str">
        <f t="shared" si="6"/>
        <v/>
      </c>
      <c r="I62" s="33"/>
      <c r="J62" s="25"/>
      <c r="K62" s="32" t="str">
        <f t="shared" si="4"/>
        <v/>
      </c>
      <c r="L62" s="28">
        <f t="shared" si="5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</row>
    <row r="63" spans="1:1024" s="29" customFormat="1" ht="12.75" hidden="1">
      <c r="A63" s="30" t="s">
        <v>70</v>
      </c>
      <c r="B63" s="22"/>
      <c r="C63" s="25"/>
      <c r="D63" s="31"/>
      <c r="E63" s="25"/>
      <c r="F63" s="31"/>
      <c r="G63" s="25"/>
      <c r="H63" s="32" t="str">
        <f t="shared" si="6"/>
        <v/>
      </c>
      <c r="I63" s="33"/>
      <c r="J63" s="25"/>
      <c r="K63" s="32" t="str">
        <f t="shared" si="4"/>
        <v/>
      </c>
      <c r="L63" s="28">
        <f t="shared" si="5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</row>
    <row r="64" spans="1:1024" s="29" customFormat="1" ht="12.75" hidden="1">
      <c r="A64" s="30" t="s">
        <v>71</v>
      </c>
      <c r="B64" s="22"/>
      <c r="C64" s="25">
        <f>SUM(C65:C72)</f>
        <v>0</v>
      </c>
      <c r="D64" s="31"/>
      <c r="E64" s="25">
        <f>SUM(E65:E72)</f>
        <v>0</v>
      </c>
      <c r="F64" s="31"/>
      <c r="G64" s="25">
        <f>SUM(G65:G72)</f>
        <v>0</v>
      </c>
      <c r="H64" s="32">
        <f t="shared" si="6"/>
        <v>0</v>
      </c>
      <c r="I64" s="33"/>
      <c r="J64" s="25">
        <f>SUM(J65:J72)</f>
        <v>0</v>
      </c>
      <c r="K64" s="32">
        <f t="shared" si="4"/>
        <v>0</v>
      </c>
      <c r="L64" s="28">
        <f t="shared" si="5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</row>
    <row r="65" spans="1:1024" s="29" customFormat="1" ht="12.75" hidden="1">
      <c r="A65" s="30" t="s">
        <v>72</v>
      </c>
      <c r="B65" s="22"/>
      <c r="C65" s="25"/>
      <c r="D65" s="31"/>
      <c r="E65" s="25"/>
      <c r="F65" s="31"/>
      <c r="G65" s="25"/>
      <c r="H65" s="32" t="str">
        <f t="shared" si="6"/>
        <v/>
      </c>
      <c r="I65" s="33"/>
      <c r="J65" s="25"/>
      <c r="K65" s="32" t="str">
        <f t="shared" si="4"/>
        <v/>
      </c>
      <c r="L65" s="28">
        <f t="shared" si="5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</row>
    <row r="66" spans="1:1024" s="29" customFormat="1" ht="22.5" hidden="1" customHeight="1">
      <c r="A66" s="34" t="s">
        <v>50</v>
      </c>
      <c r="B66" s="22"/>
      <c r="C66" s="25"/>
      <c r="D66" s="31"/>
      <c r="E66" s="25"/>
      <c r="F66" s="31"/>
      <c r="G66" s="25"/>
      <c r="H66" s="32" t="str">
        <f t="shared" si="6"/>
        <v/>
      </c>
      <c r="I66" s="33"/>
      <c r="J66" s="25"/>
      <c r="K66" s="32" t="str">
        <f t="shared" si="4"/>
        <v/>
      </c>
      <c r="L66" s="28">
        <f t="shared" si="5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</row>
    <row r="67" spans="1:1024" s="29" customFormat="1" ht="12.75" hidden="1">
      <c r="A67" s="30" t="s">
        <v>51</v>
      </c>
      <c r="B67" s="22"/>
      <c r="C67" s="25"/>
      <c r="D67" s="31"/>
      <c r="E67" s="25"/>
      <c r="F67" s="31"/>
      <c r="G67" s="25"/>
      <c r="H67" s="32" t="str">
        <f t="shared" si="6"/>
        <v/>
      </c>
      <c r="I67" s="33"/>
      <c r="J67" s="25"/>
      <c r="K67" s="32" t="str">
        <f t="shared" si="4"/>
        <v/>
      </c>
      <c r="L67" s="28">
        <f t="shared" si="5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</row>
    <row r="68" spans="1:1024" s="29" customFormat="1" ht="12.75" hidden="1">
      <c r="A68" s="30" t="s">
        <v>52</v>
      </c>
      <c r="B68" s="22"/>
      <c r="C68" s="25"/>
      <c r="D68" s="31"/>
      <c r="E68" s="25"/>
      <c r="F68" s="31"/>
      <c r="G68" s="25"/>
      <c r="H68" s="32" t="str">
        <f t="shared" si="6"/>
        <v/>
      </c>
      <c r="I68" s="33"/>
      <c r="J68" s="25"/>
      <c r="K68" s="32" t="str">
        <f t="shared" si="4"/>
        <v/>
      </c>
      <c r="L68" s="28">
        <f t="shared" si="5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</row>
    <row r="69" spans="1:1024" s="29" customFormat="1" ht="12.75" hidden="1">
      <c r="A69" s="30" t="s">
        <v>53</v>
      </c>
      <c r="B69" s="22"/>
      <c r="C69" s="25"/>
      <c r="D69" s="31"/>
      <c r="E69" s="25"/>
      <c r="F69" s="31"/>
      <c r="G69" s="25"/>
      <c r="H69" s="32" t="str">
        <f t="shared" si="6"/>
        <v/>
      </c>
      <c r="I69" s="33"/>
      <c r="J69" s="25"/>
      <c r="K69" s="32" t="str">
        <f t="shared" si="4"/>
        <v/>
      </c>
      <c r="L69" s="28">
        <f t="shared" si="5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</row>
    <row r="70" spans="1:1024" s="29" customFormat="1" ht="12.75" hidden="1">
      <c r="A70" s="30" t="s">
        <v>54</v>
      </c>
      <c r="B70" s="22"/>
      <c r="C70" s="25"/>
      <c r="D70" s="31"/>
      <c r="E70" s="25"/>
      <c r="F70" s="31"/>
      <c r="G70" s="25"/>
      <c r="H70" s="32" t="str">
        <f t="shared" si="6"/>
        <v/>
      </c>
      <c r="I70" s="33"/>
      <c r="J70" s="25"/>
      <c r="K70" s="32" t="str">
        <f t="shared" si="4"/>
        <v/>
      </c>
      <c r="L70" s="28">
        <f t="shared" si="5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</row>
    <row r="71" spans="1:1024" s="29" customFormat="1" ht="12.75" hidden="1">
      <c r="A71" s="30" t="s">
        <v>55</v>
      </c>
      <c r="B71" s="22"/>
      <c r="C71" s="25"/>
      <c r="D71" s="31"/>
      <c r="E71" s="25"/>
      <c r="F71" s="31"/>
      <c r="G71" s="25"/>
      <c r="H71" s="32" t="str">
        <f t="shared" si="6"/>
        <v/>
      </c>
      <c r="I71" s="33"/>
      <c r="J71" s="25"/>
      <c r="K71" s="32" t="str">
        <f t="shared" si="4"/>
        <v/>
      </c>
      <c r="L71" s="28">
        <f t="shared" si="5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  <c r="AMI71" s="1"/>
      <c r="AMJ71" s="1"/>
    </row>
    <row r="72" spans="1:1024" s="1" customFormat="1" ht="14.25" hidden="1" customHeight="1">
      <c r="A72" s="40" t="s">
        <v>73</v>
      </c>
      <c r="B72" s="22"/>
      <c r="C72" s="25"/>
      <c r="D72" s="31"/>
      <c r="E72" s="25"/>
      <c r="F72" s="31"/>
      <c r="G72" s="25"/>
      <c r="H72" s="32" t="str">
        <f t="shared" si="6"/>
        <v/>
      </c>
      <c r="I72" s="33"/>
      <c r="J72" s="25"/>
      <c r="K72" s="32" t="str">
        <f t="shared" si="4"/>
        <v/>
      </c>
      <c r="L72" s="28">
        <f t="shared" si="5"/>
        <v>0</v>
      </c>
    </row>
    <row r="73" spans="1:1024" s="29" customFormat="1" ht="12.75" hidden="1">
      <c r="A73" s="30" t="s">
        <v>74</v>
      </c>
      <c r="B73" s="22"/>
      <c r="C73" s="25">
        <f>SUM(C74:C77)</f>
        <v>0</v>
      </c>
      <c r="D73" s="31"/>
      <c r="E73" s="25">
        <f>SUM(E74:E77)</f>
        <v>0</v>
      </c>
      <c r="F73" s="31"/>
      <c r="G73" s="25">
        <f>SUM(G74:G77)</f>
        <v>0</v>
      </c>
      <c r="H73" s="32">
        <f t="shared" si="6"/>
        <v>0</v>
      </c>
      <c r="I73" s="33"/>
      <c r="J73" s="25">
        <f>SUM(J74:J77)</f>
        <v>0</v>
      </c>
      <c r="K73" s="32">
        <f t="shared" si="4"/>
        <v>0</v>
      </c>
      <c r="L73" s="28">
        <f t="shared" si="5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</row>
    <row r="74" spans="1:1024" s="29" customFormat="1" ht="12.75" hidden="1">
      <c r="A74" s="30" t="s">
        <v>75</v>
      </c>
      <c r="B74" s="22"/>
      <c r="C74" s="25"/>
      <c r="D74" s="31"/>
      <c r="E74" s="25"/>
      <c r="F74" s="31"/>
      <c r="G74" s="25"/>
      <c r="H74" s="32" t="str">
        <f t="shared" si="6"/>
        <v/>
      </c>
      <c r="I74" s="33"/>
      <c r="J74" s="25"/>
      <c r="K74" s="32" t="str">
        <f t="shared" si="4"/>
        <v/>
      </c>
      <c r="L74" s="28">
        <f t="shared" si="5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  <c r="AMJ74" s="1"/>
    </row>
    <row r="75" spans="1:1024" s="29" customFormat="1" ht="12.75" hidden="1">
      <c r="A75" s="34" t="s">
        <v>76</v>
      </c>
      <c r="B75" s="22"/>
      <c r="C75" s="25"/>
      <c r="D75" s="31"/>
      <c r="E75" s="25"/>
      <c r="F75" s="31"/>
      <c r="G75" s="25"/>
      <c r="H75" s="32" t="str">
        <f t="shared" si="6"/>
        <v/>
      </c>
      <c r="I75" s="33"/>
      <c r="J75" s="25"/>
      <c r="K75" s="32" t="str">
        <f t="shared" si="4"/>
        <v/>
      </c>
      <c r="L75" s="28">
        <f t="shared" si="5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  <c r="AMJ75" s="1"/>
    </row>
    <row r="76" spans="1:1024" s="29" customFormat="1" ht="12.75" hidden="1">
      <c r="A76" s="34" t="s">
        <v>77</v>
      </c>
      <c r="B76" s="22"/>
      <c r="C76" s="25"/>
      <c r="D76" s="31"/>
      <c r="E76" s="25"/>
      <c r="F76" s="31"/>
      <c r="G76" s="25"/>
      <c r="H76" s="32" t="str">
        <f t="shared" si="6"/>
        <v/>
      </c>
      <c r="I76" s="33"/>
      <c r="J76" s="25"/>
      <c r="K76" s="32" t="str">
        <f t="shared" si="4"/>
        <v/>
      </c>
      <c r="L76" s="28">
        <f t="shared" si="5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  <c r="AMJ76" s="1"/>
    </row>
    <row r="77" spans="1:1024" s="1" customFormat="1" ht="12.75" hidden="1">
      <c r="A77" s="41" t="s">
        <v>78</v>
      </c>
      <c r="B77" s="22"/>
      <c r="C77" s="25"/>
      <c r="D77" s="31"/>
      <c r="E77" s="25"/>
      <c r="F77" s="31"/>
      <c r="G77" s="25"/>
      <c r="H77" s="32" t="str">
        <f t="shared" si="6"/>
        <v/>
      </c>
      <c r="I77" s="33"/>
      <c r="J77" s="25"/>
      <c r="K77" s="32" t="str">
        <f t="shared" ref="K77:K108" si="7">IF(AND(J77="",E77=""),"",IF(AND(J77&gt;0,E77&gt;0),J77/E77,0))</f>
        <v/>
      </c>
      <c r="L77" s="28">
        <f t="shared" ref="L77:L88" si="8">E77-J77</f>
        <v>0</v>
      </c>
    </row>
    <row r="78" spans="1:1024" s="1" customFormat="1" ht="12.75" hidden="1">
      <c r="A78" s="41" t="s">
        <v>79</v>
      </c>
      <c r="B78" s="22"/>
      <c r="C78" s="25"/>
      <c r="D78" s="31"/>
      <c r="E78" s="25"/>
      <c r="F78" s="31"/>
      <c r="G78" s="25"/>
      <c r="H78" s="32" t="str">
        <f t="shared" si="6"/>
        <v/>
      </c>
      <c r="I78" s="33"/>
      <c r="J78" s="25"/>
      <c r="K78" s="32" t="str">
        <f t="shared" si="7"/>
        <v/>
      </c>
      <c r="L78" s="28">
        <f t="shared" si="8"/>
        <v>0</v>
      </c>
    </row>
    <row r="79" spans="1:1024" s="29" customFormat="1" ht="12.75">
      <c r="A79" s="41" t="s">
        <v>80</v>
      </c>
      <c r="B79" s="22"/>
      <c r="C79" s="25">
        <f>C133</f>
        <v>0</v>
      </c>
      <c r="D79" s="42"/>
      <c r="E79" s="25">
        <f>E133</f>
        <v>0</v>
      </c>
      <c r="F79" s="42"/>
      <c r="G79" s="25">
        <f>G133</f>
        <v>0</v>
      </c>
      <c r="H79" s="43">
        <f t="shared" si="6"/>
        <v>0</v>
      </c>
      <c r="I79" s="44"/>
      <c r="J79" s="25">
        <f>J133</f>
        <v>0</v>
      </c>
      <c r="K79" s="43">
        <f t="shared" si="7"/>
        <v>0</v>
      </c>
      <c r="L79" s="28">
        <f t="shared" si="8"/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  <c r="AMI79" s="1"/>
      <c r="AMJ79" s="1"/>
    </row>
    <row r="80" spans="1:1024" s="29" customFormat="1" ht="12.75">
      <c r="A80" s="45" t="s">
        <v>81</v>
      </c>
      <c r="B80" s="46"/>
      <c r="C80" s="47">
        <f>SUM(C13,C79)</f>
        <v>300767</v>
      </c>
      <c r="D80" s="48"/>
      <c r="E80" s="47">
        <f>SUM(E13,E79)</f>
        <v>300767</v>
      </c>
      <c r="F80" s="48"/>
      <c r="G80" s="47">
        <f>SUM(G13,G79)</f>
        <v>63864.009999999995</v>
      </c>
      <c r="H80" s="26">
        <f t="shared" si="6"/>
        <v>0.21233715799938158</v>
      </c>
      <c r="I80" s="49"/>
      <c r="J80" s="47">
        <f>SUM(J13,J79)</f>
        <v>122404.8</v>
      </c>
      <c r="K80" s="32">
        <f t="shared" si="7"/>
        <v>0.40697549930677235</v>
      </c>
      <c r="L80" s="50">
        <f t="shared" si="8"/>
        <v>178362.2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  <c r="AMJ80" s="1"/>
    </row>
    <row r="81" spans="1:1024" s="29" customFormat="1" ht="12.75">
      <c r="A81" s="51" t="s">
        <v>82</v>
      </c>
      <c r="B81" s="52"/>
      <c r="C81" s="23">
        <f>SUM(C82,C85)</f>
        <v>0</v>
      </c>
      <c r="D81" s="24"/>
      <c r="E81" s="23">
        <f>SUM(E82,E85)</f>
        <v>0</v>
      </c>
      <c r="F81" s="53"/>
      <c r="G81" s="53">
        <f>SUM(G82,G85)</f>
        <v>0</v>
      </c>
      <c r="H81" s="26">
        <f t="shared" si="6"/>
        <v>0</v>
      </c>
      <c r="I81" s="54"/>
      <c r="J81" s="55">
        <f>SUM(J82,J85)</f>
        <v>0</v>
      </c>
      <c r="K81" s="56">
        <f t="shared" si="7"/>
        <v>0</v>
      </c>
      <c r="L81" s="28">
        <f t="shared" si="8"/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  <c r="AMF81" s="1"/>
      <c r="AMG81" s="1"/>
      <c r="AMH81" s="1"/>
      <c r="AMI81" s="1"/>
      <c r="AMJ81" s="1"/>
    </row>
    <row r="82" spans="1:1024" ht="12.75" hidden="1">
      <c r="A82" s="30" t="s">
        <v>83</v>
      </c>
      <c r="B82" s="22"/>
      <c r="C82" s="25">
        <f>SUM(C83:C84)</f>
        <v>0</v>
      </c>
      <c r="D82" s="31"/>
      <c r="E82" s="25">
        <f>SUM(E83:E84)</f>
        <v>0</v>
      </c>
      <c r="F82" s="53"/>
      <c r="G82" s="53">
        <f>SUM(G83:G84)</f>
        <v>0</v>
      </c>
      <c r="H82" s="26">
        <f t="shared" si="6"/>
        <v>0</v>
      </c>
      <c r="I82" s="54"/>
      <c r="J82" s="53">
        <f>SUM(J83:J84)</f>
        <v>0</v>
      </c>
      <c r="K82" s="32">
        <f t="shared" si="7"/>
        <v>0</v>
      </c>
      <c r="L82" s="28">
        <f t="shared" si="8"/>
        <v>0</v>
      </c>
    </row>
    <row r="83" spans="1:1024" ht="12.75" hidden="1">
      <c r="A83" s="30" t="s">
        <v>84</v>
      </c>
      <c r="B83" s="22"/>
      <c r="C83" s="25"/>
      <c r="D83" s="31"/>
      <c r="E83" s="25"/>
      <c r="F83" s="53"/>
      <c r="G83" s="53"/>
      <c r="H83" s="26" t="str">
        <f t="shared" si="6"/>
        <v/>
      </c>
      <c r="I83" s="54"/>
      <c r="J83" s="53"/>
      <c r="K83" s="32" t="str">
        <f t="shared" si="7"/>
        <v/>
      </c>
      <c r="L83" s="28">
        <f t="shared" si="8"/>
        <v>0</v>
      </c>
    </row>
    <row r="84" spans="1:1024" ht="12.75" hidden="1">
      <c r="A84" s="57" t="s">
        <v>85</v>
      </c>
      <c r="B84" s="22"/>
      <c r="C84" s="25"/>
      <c r="D84" s="31"/>
      <c r="E84" s="25"/>
      <c r="F84" s="53"/>
      <c r="G84" s="53"/>
      <c r="H84" s="26" t="str">
        <f t="shared" si="6"/>
        <v/>
      </c>
      <c r="I84" s="54"/>
      <c r="J84" s="53"/>
      <c r="K84" s="32" t="str">
        <f t="shared" si="7"/>
        <v/>
      </c>
      <c r="L84" s="28">
        <f t="shared" si="8"/>
        <v>0</v>
      </c>
    </row>
    <row r="85" spans="1:1024" ht="12.75" hidden="1">
      <c r="A85" s="30" t="s">
        <v>86</v>
      </c>
      <c r="B85" s="22"/>
      <c r="C85" s="25">
        <f>SUM(C86:C87)</f>
        <v>0</v>
      </c>
      <c r="D85" s="31"/>
      <c r="E85" s="25">
        <f>SUM(E86:E87)</f>
        <v>0</v>
      </c>
      <c r="F85" s="53"/>
      <c r="G85" s="53">
        <f>SUM(G86:G87)</f>
        <v>0</v>
      </c>
      <c r="H85" s="26">
        <f t="shared" si="6"/>
        <v>0</v>
      </c>
      <c r="I85" s="54"/>
      <c r="J85" s="53">
        <f>SUM(J86:J87)</f>
        <v>0</v>
      </c>
      <c r="K85" s="32">
        <f t="shared" si="7"/>
        <v>0</v>
      </c>
      <c r="L85" s="28">
        <f t="shared" si="8"/>
        <v>0</v>
      </c>
    </row>
    <row r="86" spans="1:1024" ht="12.75" hidden="1">
      <c r="A86" s="30" t="s">
        <v>84</v>
      </c>
      <c r="B86" s="22"/>
      <c r="C86" s="25"/>
      <c r="D86" s="31"/>
      <c r="E86" s="25"/>
      <c r="F86" s="53"/>
      <c r="G86" s="53"/>
      <c r="H86" s="26" t="str">
        <f t="shared" si="6"/>
        <v/>
      </c>
      <c r="I86" s="54"/>
      <c r="J86" s="53"/>
      <c r="K86" s="32" t="str">
        <f t="shared" si="7"/>
        <v/>
      </c>
      <c r="L86" s="28">
        <f t="shared" si="8"/>
        <v>0</v>
      </c>
    </row>
    <row r="87" spans="1:1024" ht="12.75" hidden="1">
      <c r="A87" s="57" t="s">
        <v>85</v>
      </c>
      <c r="B87" s="58"/>
      <c r="C87" s="59"/>
      <c r="D87" s="42"/>
      <c r="E87" s="59"/>
      <c r="F87" s="53"/>
      <c r="G87" s="53"/>
      <c r="H87" s="26" t="str">
        <f t="shared" si="6"/>
        <v/>
      </c>
      <c r="I87" s="54"/>
      <c r="J87" s="60"/>
      <c r="K87" s="32" t="str">
        <f t="shared" si="7"/>
        <v/>
      </c>
      <c r="L87" s="28">
        <f t="shared" si="8"/>
        <v>0</v>
      </c>
    </row>
    <row r="88" spans="1:1024" ht="12.75">
      <c r="A88" s="45" t="s">
        <v>87</v>
      </c>
      <c r="B88" s="61"/>
      <c r="C88" s="47">
        <f>SUM(C80,C81)</f>
        <v>300767</v>
      </c>
      <c r="D88" s="62"/>
      <c r="E88" s="63">
        <f>SUM(E80,E81)</f>
        <v>300767</v>
      </c>
      <c r="F88" s="62"/>
      <c r="G88" s="63">
        <f>SUM(G80,G81)</f>
        <v>63864.009999999995</v>
      </c>
      <c r="H88" s="26">
        <f t="shared" si="6"/>
        <v>0.21233715799938158</v>
      </c>
      <c r="I88" s="64"/>
      <c r="J88" s="47">
        <f>SUM(J80,J81)</f>
        <v>122404.8</v>
      </c>
      <c r="K88" s="56">
        <f t="shared" si="7"/>
        <v>0.40697549930677235</v>
      </c>
      <c r="L88" s="50">
        <f t="shared" si="8"/>
        <v>178362.2</v>
      </c>
    </row>
    <row r="89" spans="1:1024" ht="15" customHeight="1">
      <c r="A89" s="45" t="s">
        <v>88</v>
      </c>
      <c r="B89" s="163"/>
      <c r="C89" s="163"/>
      <c r="D89" s="163"/>
      <c r="E89" s="163"/>
      <c r="F89" s="163"/>
      <c r="G89" s="163"/>
      <c r="H89" s="65"/>
      <c r="I89" s="164">
        <f>IF((H121+L121)&gt;J88,(H121+L121)-J88,0)</f>
        <v>0</v>
      </c>
      <c r="J89" s="164"/>
      <c r="K89" s="65"/>
      <c r="L89" s="65"/>
    </row>
    <row r="90" spans="1:1024" ht="12.75">
      <c r="A90" s="66" t="s">
        <v>89</v>
      </c>
      <c r="B90" s="67"/>
      <c r="C90" s="68">
        <f>C88+B89</f>
        <v>300767</v>
      </c>
      <c r="D90" s="165">
        <f>E88+D89</f>
        <v>300767</v>
      </c>
      <c r="E90" s="165"/>
      <c r="F90" s="165">
        <f>G88+F89</f>
        <v>63864.009999999995</v>
      </c>
      <c r="G90" s="165"/>
      <c r="H90" s="67"/>
      <c r="I90" s="69"/>
      <c r="J90" s="68">
        <f>J88+I89</f>
        <v>122404.8</v>
      </c>
      <c r="K90" s="67"/>
      <c r="L90" s="70">
        <f>L88+L89</f>
        <v>178362.2</v>
      </c>
    </row>
    <row r="91" spans="1:1024" ht="12.75">
      <c r="A91" s="71" t="s">
        <v>90</v>
      </c>
      <c r="B91" s="166">
        <f>SUM(C91:C94)</f>
        <v>0</v>
      </c>
      <c r="C91" s="166"/>
      <c r="D91" s="164">
        <f>SUM(E91:E94)</f>
        <v>0</v>
      </c>
      <c r="E91" s="164"/>
      <c r="F91" s="163"/>
      <c r="G91" s="163"/>
      <c r="H91" s="72"/>
      <c r="I91" s="73"/>
      <c r="J91" s="74">
        <f>SUM(J93:J94)</f>
        <v>0</v>
      </c>
      <c r="K91" s="75"/>
      <c r="L91" s="75"/>
    </row>
    <row r="92" spans="1:1024" ht="12.75">
      <c r="A92" s="76" t="s">
        <v>91</v>
      </c>
      <c r="B92" s="77"/>
      <c r="C92" s="78"/>
      <c r="D92" s="79"/>
      <c r="E92" s="78"/>
      <c r="F92" s="80"/>
      <c r="G92" s="81"/>
      <c r="H92" s="72"/>
      <c r="I92" s="163"/>
      <c r="J92" s="163"/>
      <c r="K92" s="75"/>
      <c r="L92" s="75"/>
    </row>
    <row r="93" spans="1:1024" ht="12.75">
      <c r="A93" s="82" t="s">
        <v>92</v>
      </c>
      <c r="B93" s="163"/>
      <c r="C93" s="163"/>
      <c r="D93" s="79"/>
      <c r="E93" s="83"/>
      <c r="F93" s="163"/>
      <c r="G93" s="163"/>
      <c r="H93" s="72"/>
      <c r="I93" s="73"/>
      <c r="J93" s="74"/>
      <c r="K93" s="75"/>
      <c r="L93" s="75"/>
    </row>
    <row r="94" spans="1:1024" ht="12.75">
      <c r="A94" s="84" t="s">
        <v>93</v>
      </c>
      <c r="B94" s="163"/>
      <c r="C94" s="163"/>
      <c r="D94" s="85"/>
      <c r="E94" s="86"/>
      <c r="F94" s="163"/>
      <c r="G94" s="163"/>
      <c r="H94" s="72"/>
      <c r="I94" s="73"/>
      <c r="J94" s="74"/>
      <c r="K94" s="75"/>
      <c r="L94" s="75"/>
    </row>
    <row r="95" spans="1:1024" ht="12.75">
      <c r="A95" s="37"/>
      <c r="C95" s="35"/>
      <c r="I95" s="35"/>
      <c r="L95" s="87"/>
    </row>
    <row r="96" spans="1:1024" ht="14.25" customHeight="1">
      <c r="A96" s="88"/>
      <c r="B96" s="89" t="s">
        <v>94</v>
      </c>
      <c r="C96" s="89" t="s">
        <v>94</v>
      </c>
      <c r="D96" s="160" t="s">
        <v>95</v>
      </c>
      <c r="E96" s="160"/>
      <c r="F96" s="90" t="s">
        <v>10</v>
      </c>
      <c r="G96" s="160" t="s">
        <v>96</v>
      </c>
      <c r="H96" s="160"/>
      <c r="I96" s="90" t="s">
        <v>10</v>
      </c>
      <c r="J96" s="167" t="s">
        <v>97</v>
      </c>
      <c r="K96" s="168" t="s">
        <v>98</v>
      </c>
      <c r="L96" s="168"/>
    </row>
    <row r="97" spans="1:1024" ht="14.25" customHeight="1">
      <c r="A97" s="91" t="s">
        <v>99</v>
      </c>
      <c r="B97" s="92" t="s">
        <v>100</v>
      </c>
      <c r="C97" s="92" t="s">
        <v>101</v>
      </c>
      <c r="D97" s="93" t="s">
        <v>102</v>
      </c>
      <c r="E97" s="93" t="s">
        <v>103</v>
      </c>
      <c r="F97" s="94"/>
      <c r="G97" s="93" t="s">
        <v>102</v>
      </c>
      <c r="H97" s="94" t="s">
        <v>103</v>
      </c>
      <c r="I97" s="94"/>
      <c r="J97" s="167"/>
      <c r="K97" s="168"/>
      <c r="L97" s="168"/>
    </row>
    <row r="98" spans="1:1024" ht="14.25" customHeight="1">
      <c r="A98" s="94"/>
      <c r="B98" s="92"/>
      <c r="C98" s="92"/>
      <c r="D98" s="94" t="s">
        <v>104</v>
      </c>
      <c r="E98" s="94" t="s">
        <v>104</v>
      </c>
      <c r="F98" s="94"/>
      <c r="G98" s="94" t="s">
        <v>104</v>
      </c>
      <c r="H98" s="94" t="s">
        <v>104</v>
      </c>
      <c r="I98" s="94"/>
      <c r="J98" s="167"/>
      <c r="K98" s="168"/>
      <c r="L98" s="168"/>
    </row>
    <row r="99" spans="1:1024" ht="12.75" customHeight="1">
      <c r="A99" s="95"/>
      <c r="B99" s="96" t="s">
        <v>105</v>
      </c>
      <c r="C99" s="96" t="s">
        <v>106</v>
      </c>
      <c r="D99" s="97"/>
      <c r="E99" s="96" t="s">
        <v>107</v>
      </c>
      <c r="F99" s="98" t="s">
        <v>108</v>
      </c>
      <c r="G99" s="97"/>
      <c r="H99" s="96" t="s">
        <v>109</v>
      </c>
      <c r="I99" s="96" t="s">
        <v>110</v>
      </c>
      <c r="J99" s="96" t="s">
        <v>111</v>
      </c>
      <c r="K99" s="168"/>
      <c r="L99" s="168"/>
    </row>
    <row r="100" spans="1:1024" ht="12.75">
      <c r="A100" s="38" t="s">
        <v>112</v>
      </c>
      <c r="B100" s="99">
        <f>SUM(B101,B107)</f>
        <v>300767</v>
      </c>
      <c r="C100" s="100">
        <f>SUM(C101,C107)</f>
        <v>300767</v>
      </c>
      <c r="D100" s="99">
        <f>SUM(D101,D107)</f>
        <v>162686.22</v>
      </c>
      <c r="E100" s="100">
        <f>SUM(E101,E107)</f>
        <v>194711.08000000002</v>
      </c>
      <c r="F100" s="100">
        <f t="shared" ref="F100:F121" si="9">C100-E100</f>
        <v>106055.91999999998</v>
      </c>
      <c r="G100" s="100">
        <f>SUM(G101,G107)</f>
        <v>53072.97</v>
      </c>
      <c r="H100" s="99">
        <f>SUM(H101,H107)</f>
        <v>53266.21</v>
      </c>
      <c r="I100" s="100">
        <f t="shared" ref="I100:I121" si="10">C100-H100</f>
        <v>247500.79</v>
      </c>
      <c r="J100" s="100">
        <f>SUM(J101,J107)</f>
        <v>53266.21</v>
      </c>
      <c r="K100" s="101"/>
      <c r="L100" s="102">
        <f>SUM(L101,L107)</f>
        <v>0</v>
      </c>
    </row>
    <row r="101" spans="1:1024" ht="12.75">
      <c r="A101" s="37" t="s">
        <v>113</v>
      </c>
      <c r="B101" s="100">
        <f>SUM(B102:B104)</f>
        <v>299567</v>
      </c>
      <c r="C101" s="100">
        <f>SUM(C102:C104)</f>
        <v>299567</v>
      </c>
      <c r="D101" s="100">
        <f>SUM(D102:D104)</f>
        <v>162686.22</v>
      </c>
      <c r="E101" s="100">
        <f>SUM(E102:E104)</f>
        <v>194711.08000000002</v>
      </c>
      <c r="F101" s="100">
        <f t="shared" si="9"/>
        <v>104855.91999999998</v>
      </c>
      <c r="G101" s="100">
        <f>SUM(G102:G104)</f>
        <v>53072.97</v>
      </c>
      <c r="H101" s="100">
        <f>SUM(H102:H104)</f>
        <v>53266.21</v>
      </c>
      <c r="I101" s="100">
        <f t="shared" si="10"/>
        <v>246300.79</v>
      </c>
      <c r="J101" s="100">
        <f>SUM(J102:J104)</f>
        <v>53266.21</v>
      </c>
      <c r="K101" s="103"/>
      <c r="L101" s="104">
        <f>SUM(L102:L104)</f>
        <v>0</v>
      </c>
    </row>
    <row r="102" spans="1:1024" s="2" customFormat="1" ht="12.75" hidden="1">
      <c r="A102" s="37" t="s">
        <v>114</v>
      </c>
      <c r="B102" s="100"/>
      <c r="C102" s="100"/>
      <c r="D102" s="100"/>
      <c r="E102" s="100"/>
      <c r="F102" s="100">
        <f t="shared" si="9"/>
        <v>0</v>
      </c>
      <c r="G102" s="100"/>
      <c r="H102" s="100"/>
      <c r="I102" s="100">
        <f t="shared" si="10"/>
        <v>0</v>
      </c>
      <c r="J102" s="100"/>
      <c r="K102" s="103"/>
      <c r="L102" s="104">
        <v>0</v>
      </c>
    </row>
    <row r="103" spans="1:1024" ht="12.75" hidden="1">
      <c r="A103" s="37" t="s">
        <v>115</v>
      </c>
      <c r="B103" s="100"/>
      <c r="C103" s="100"/>
      <c r="D103" s="100"/>
      <c r="E103" s="100"/>
      <c r="F103" s="100">
        <f t="shared" si="9"/>
        <v>0</v>
      </c>
      <c r="G103" s="100"/>
      <c r="H103" s="100"/>
      <c r="I103" s="100">
        <f t="shared" si="10"/>
        <v>0</v>
      </c>
      <c r="J103" s="100"/>
      <c r="K103" s="103"/>
      <c r="L103" s="104"/>
    </row>
    <row r="104" spans="1:1024" ht="12.75">
      <c r="A104" s="37" t="s">
        <v>116</v>
      </c>
      <c r="B104" s="100">
        <f>SUM(B105:B106)</f>
        <v>299567</v>
      </c>
      <c r="C104" s="100">
        <f>SUM(C105:C106)</f>
        <v>299567</v>
      </c>
      <c r="D104" s="100">
        <f>SUM(D105:D106)</f>
        <v>162686.22</v>
      </c>
      <c r="E104" s="100">
        <f>SUM(E105:E106)</f>
        <v>194711.08000000002</v>
      </c>
      <c r="F104" s="100">
        <f t="shared" si="9"/>
        <v>104855.91999999998</v>
      </c>
      <c r="G104" s="100">
        <f>SUM(G105:G106)</f>
        <v>53072.97</v>
      </c>
      <c r="H104" s="100">
        <f>SUM(H105:H106)</f>
        <v>53266.21</v>
      </c>
      <c r="I104" s="100">
        <f t="shared" si="10"/>
        <v>246300.79</v>
      </c>
      <c r="J104" s="100">
        <f>SUM(J105:J106)</f>
        <v>53266.21</v>
      </c>
      <c r="K104" s="103"/>
      <c r="L104" s="104">
        <f>SUM(L105:L106)</f>
        <v>0</v>
      </c>
    </row>
    <row r="105" spans="1:1024" ht="15" hidden="1" customHeight="1">
      <c r="A105" s="105" t="s">
        <v>117</v>
      </c>
      <c r="B105" s="100"/>
      <c r="C105" s="100"/>
      <c r="D105" s="100"/>
      <c r="E105" s="100"/>
      <c r="F105" s="100">
        <f t="shared" si="9"/>
        <v>0</v>
      </c>
      <c r="G105" s="100"/>
      <c r="H105" s="100"/>
      <c r="I105" s="100">
        <f t="shared" si="10"/>
        <v>0</v>
      </c>
      <c r="J105" s="100"/>
      <c r="K105" s="103"/>
      <c r="L105" s="104"/>
    </row>
    <row r="106" spans="1:1024" s="29" customFormat="1" ht="12.75">
      <c r="A106" s="105" t="s">
        <v>118</v>
      </c>
      <c r="B106" s="100">
        <v>299567</v>
      </c>
      <c r="C106" s="100">
        <v>299567</v>
      </c>
      <c r="D106" s="100">
        <v>162686.22</v>
      </c>
      <c r="E106" s="100">
        <f>32024.86+162686.22</f>
        <v>194711.08000000002</v>
      </c>
      <c r="F106" s="100">
        <f t="shared" si="9"/>
        <v>104855.91999999998</v>
      </c>
      <c r="G106" s="100">
        <v>53072.97</v>
      </c>
      <c r="H106" s="100">
        <f>193.24+53072.97</f>
        <v>53266.21</v>
      </c>
      <c r="I106" s="100">
        <f t="shared" si="10"/>
        <v>246300.79</v>
      </c>
      <c r="J106" s="100">
        <v>53266.21</v>
      </c>
      <c r="K106" s="103"/>
      <c r="L106" s="104">
        <v>0</v>
      </c>
      <c r="M106" s="35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  <c r="RD106" s="1"/>
      <c r="RE106" s="1"/>
      <c r="RF106" s="1"/>
      <c r="RG106" s="1"/>
      <c r="RH106" s="1"/>
      <c r="RI106" s="1"/>
      <c r="RJ106" s="1"/>
      <c r="RK106" s="1"/>
      <c r="RL106" s="1"/>
      <c r="RM106" s="1"/>
      <c r="RN106" s="1"/>
      <c r="RO106" s="1"/>
      <c r="RP106" s="1"/>
      <c r="RQ106" s="1"/>
      <c r="RR106" s="1"/>
      <c r="RS106" s="1"/>
      <c r="RT106" s="1"/>
      <c r="RU106" s="1"/>
      <c r="RV106" s="1"/>
      <c r="RW106" s="1"/>
      <c r="RX106" s="1"/>
      <c r="RY106" s="1"/>
      <c r="RZ106" s="1"/>
      <c r="SA106" s="1"/>
      <c r="SB106" s="1"/>
      <c r="SC106" s="1"/>
      <c r="SD106" s="1"/>
      <c r="SE106" s="1"/>
      <c r="SF106" s="1"/>
      <c r="SG106" s="1"/>
      <c r="SH106" s="1"/>
      <c r="SI106" s="1"/>
      <c r="SJ106" s="1"/>
      <c r="SK106" s="1"/>
      <c r="SL106" s="1"/>
      <c r="SM106" s="1"/>
      <c r="SN106" s="1"/>
      <c r="SO106" s="1"/>
      <c r="SP106" s="1"/>
      <c r="SQ106" s="1"/>
      <c r="SR106" s="1"/>
      <c r="SS106" s="1"/>
      <c r="ST106" s="1"/>
      <c r="SU106" s="1"/>
      <c r="SV106" s="1"/>
      <c r="SW106" s="1"/>
      <c r="SX106" s="1"/>
      <c r="SY106" s="1"/>
      <c r="SZ106" s="1"/>
      <c r="TA106" s="1"/>
      <c r="TB106" s="1"/>
      <c r="TC106" s="1"/>
      <c r="TD106" s="1"/>
      <c r="TE106" s="1"/>
      <c r="TF106" s="1"/>
      <c r="TG106" s="1"/>
      <c r="TH106" s="1"/>
      <c r="TI106" s="1"/>
      <c r="TJ106" s="1"/>
      <c r="TK106" s="1"/>
      <c r="TL106" s="1"/>
      <c r="TM106" s="1"/>
      <c r="TN106" s="1"/>
      <c r="TO106" s="1"/>
      <c r="TP106" s="1"/>
      <c r="TQ106" s="1"/>
      <c r="TR106" s="1"/>
      <c r="TS106" s="1"/>
      <c r="TT106" s="1"/>
      <c r="TU106" s="1"/>
      <c r="TV106" s="1"/>
      <c r="TW106" s="1"/>
      <c r="TX106" s="1"/>
      <c r="TY106" s="1"/>
      <c r="TZ106" s="1"/>
      <c r="UA106" s="1"/>
      <c r="UB106" s="1"/>
      <c r="UC106" s="1"/>
      <c r="UD106" s="1"/>
      <c r="UE106" s="1"/>
      <c r="UF106" s="1"/>
      <c r="UG106" s="1"/>
      <c r="UH106" s="1"/>
      <c r="UI106" s="1"/>
      <c r="UJ106" s="1"/>
      <c r="UK106" s="1"/>
      <c r="UL106" s="1"/>
      <c r="UM106" s="1"/>
      <c r="UN106" s="1"/>
      <c r="UO106" s="1"/>
      <c r="UP106" s="1"/>
      <c r="UQ106" s="1"/>
      <c r="UR106" s="1"/>
      <c r="US106" s="1"/>
      <c r="UT106" s="1"/>
      <c r="UU106" s="1"/>
      <c r="UV106" s="1"/>
      <c r="UW106" s="1"/>
      <c r="UX106" s="1"/>
      <c r="UY106" s="1"/>
      <c r="UZ106" s="1"/>
      <c r="VA106" s="1"/>
      <c r="VB106" s="1"/>
      <c r="VC106" s="1"/>
      <c r="VD106" s="1"/>
      <c r="VE106" s="1"/>
      <c r="VF106" s="1"/>
      <c r="VG106" s="1"/>
      <c r="VH106" s="1"/>
      <c r="VI106" s="1"/>
      <c r="VJ106" s="1"/>
      <c r="VK106" s="1"/>
      <c r="VL106" s="1"/>
      <c r="VM106" s="1"/>
      <c r="VN106" s="1"/>
      <c r="VO106" s="1"/>
      <c r="VP106" s="1"/>
      <c r="VQ106" s="1"/>
      <c r="VR106" s="1"/>
      <c r="VS106" s="1"/>
      <c r="VT106" s="1"/>
      <c r="VU106" s="1"/>
      <c r="VV106" s="1"/>
      <c r="VW106" s="1"/>
      <c r="VX106" s="1"/>
      <c r="VY106" s="1"/>
      <c r="VZ106" s="1"/>
      <c r="WA106" s="1"/>
      <c r="WB106" s="1"/>
      <c r="WC106" s="1"/>
      <c r="WD106" s="1"/>
      <c r="WE106" s="1"/>
      <c r="WF106" s="1"/>
      <c r="WG106" s="1"/>
      <c r="WH106" s="1"/>
      <c r="WI106" s="1"/>
      <c r="WJ106" s="1"/>
      <c r="WK106" s="1"/>
      <c r="WL106" s="1"/>
      <c r="WM106" s="1"/>
      <c r="WN106" s="1"/>
      <c r="WO106" s="1"/>
      <c r="WP106" s="1"/>
      <c r="WQ106" s="1"/>
      <c r="WR106" s="1"/>
      <c r="WS106" s="1"/>
      <c r="WT106" s="1"/>
      <c r="WU106" s="1"/>
      <c r="WV106" s="1"/>
      <c r="WW106" s="1"/>
      <c r="WX106" s="1"/>
      <c r="WY106" s="1"/>
      <c r="WZ106" s="1"/>
      <c r="XA106" s="1"/>
      <c r="XB106" s="1"/>
      <c r="XC106" s="1"/>
      <c r="XD106" s="1"/>
      <c r="XE106" s="1"/>
      <c r="XF106" s="1"/>
      <c r="XG106" s="1"/>
      <c r="XH106" s="1"/>
      <c r="XI106" s="1"/>
      <c r="XJ106" s="1"/>
      <c r="XK106" s="1"/>
      <c r="XL106" s="1"/>
      <c r="XM106" s="1"/>
      <c r="XN106" s="1"/>
      <c r="XO106" s="1"/>
      <c r="XP106" s="1"/>
      <c r="XQ106" s="1"/>
      <c r="XR106" s="1"/>
      <c r="XS106" s="1"/>
      <c r="XT106" s="1"/>
      <c r="XU106" s="1"/>
      <c r="XV106" s="1"/>
      <c r="XW106" s="1"/>
      <c r="XX106" s="1"/>
      <c r="XY106" s="1"/>
      <c r="XZ106" s="1"/>
      <c r="YA106" s="1"/>
      <c r="YB106" s="1"/>
      <c r="YC106" s="1"/>
      <c r="YD106" s="1"/>
      <c r="YE106" s="1"/>
      <c r="YF106" s="1"/>
      <c r="YG106" s="1"/>
      <c r="YH106" s="1"/>
      <c r="YI106" s="1"/>
      <c r="YJ106" s="1"/>
      <c r="YK106" s="1"/>
      <c r="YL106" s="1"/>
      <c r="YM106" s="1"/>
      <c r="YN106" s="1"/>
      <c r="YO106" s="1"/>
      <c r="YP106" s="1"/>
      <c r="YQ106" s="1"/>
      <c r="YR106" s="1"/>
      <c r="YS106" s="1"/>
      <c r="YT106" s="1"/>
      <c r="YU106" s="1"/>
      <c r="YV106" s="1"/>
      <c r="YW106" s="1"/>
      <c r="YX106" s="1"/>
      <c r="YY106" s="1"/>
      <c r="YZ106" s="1"/>
      <c r="ZA106" s="1"/>
      <c r="ZB106" s="1"/>
      <c r="ZC106" s="1"/>
      <c r="ZD106" s="1"/>
      <c r="ZE106" s="1"/>
      <c r="ZF106" s="1"/>
      <c r="ZG106" s="1"/>
      <c r="ZH106" s="1"/>
      <c r="ZI106" s="1"/>
      <c r="ZJ106" s="1"/>
      <c r="ZK106" s="1"/>
      <c r="ZL106" s="1"/>
      <c r="ZM106" s="1"/>
      <c r="ZN106" s="1"/>
      <c r="ZO106" s="1"/>
      <c r="ZP106" s="1"/>
      <c r="ZQ106" s="1"/>
      <c r="ZR106" s="1"/>
      <c r="ZS106" s="1"/>
      <c r="ZT106" s="1"/>
      <c r="ZU106" s="1"/>
      <c r="ZV106" s="1"/>
      <c r="ZW106" s="1"/>
      <c r="ZX106" s="1"/>
      <c r="ZY106" s="1"/>
      <c r="ZZ106" s="1"/>
      <c r="AAA106" s="1"/>
      <c r="AAB106" s="1"/>
      <c r="AAC106" s="1"/>
      <c r="AAD106" s="1"/>
      <c r="AAE106" s="1"/>
      <c r="AAF106" s="1"/>
      <c r="AAG106" s="1"/>
      <c r="AAH106" s="1"/>
      <c r="AAI106" s="1"/>
      <c r="AAJ106" s="1"/>
      <c r="AAK106" s="1"/>
      <c r="AAL106" s="1"/>
      <c r="AAM106" s="1"/>
      <c r="AAN106" s="1"/>
      <c r="AAO106" s="1"/>
      <c r="AAP106" s="1"/>
      <c r="AAQ106" s="1"/>
      <c r="AAR106" s="1"/>
      <c r="AAS106" s="1"/>
      <c r="AAT106" s="1"/>
      <c r="AAU106" s="1"/>
      <c r="AAV106" s="1"/>
      <c r="AAW106" s="1"/>
      <c r="AAX106" s="1"/>
      <c r="AAY106" s="1"/>
      <c r="AAZ106" s="1"/>
      <c r="ABA106" s="1"/>
      <c r="ABB106" s="1"/>
      <c r="ABC106" s="1"/>
      <c r="ABD106" s="1"/>
      <c r="ABE106" s="1"/>
      <c r="ABF106" s="1"/>
      <c r="ABG106" s="1"/>
      <c r="ABH106" s="1"/>
      <c r="ABI106" s="1"/>
      <c r="ABJ106" s="1"/>
      <c r="ABK106" s="1"/>
      <c r="ABL106" s="1"/>
      <c r="ABM106" s="1"/>
      <c r="ABN106" s="1"/>
      <c r="ABO106" s="1"/>
      <c r="ABP106" s="1"/>
      <c r="ABQ106" s="1"/>
      <c r="ABR106" s="1"/>
      <c r="ABS106" s="1"/>
      <c r="ABT106" s="1"/>
      <c r="ABU106" s="1"/>
      <c r="ABV106" s="1"/>
      <c r="ABW106" s="1"/>
      <c r="ABX106" s="1"/>
      <c r="ABY106" s="1"/>
      <c r="ABZ106" s="1"/>
      <c r="ACA106" s="1"/>
      <c r="ACB106" s="1"/>
      <c r="ACC106" s="1"/>
      <c r="ACD106" s="1"/>
      <c r="ACE106" s="1"/>
      <c r="ACF106" s="1"/>
      <c r="ACG106" s="1"/>
      <c r="ACH106" s="1"/>
      <c r="ACI106" s="1"/>
      <c r="ACJ106" s="1"/>
      <c r="ACK106" s="1"/>
      <c r="ACL106" s="1"/>
      <c r="ACM106" s="1"/>
      <c r="ACN106" s="1"/>
      <c r="ACO106" s="1"/>
      <c r="ACP106" s="1"/>
      <c r="ACQ106" s="1"/>
      <c r="ACR106" s="1"/>
      <c r="ACS106" s="1"/>
      <c r="ACT106" s="1"/>
      <c r="ACU106" s="1"/>
      <c r="ACV106" s="1"/>
      <c r="ACW106" s="1"/>
      <c r="ACX106" s="1"/>
      <c r="ACY106" s="1"/>
      <c r="ACZ106" s="1"/>
      <c r="ADA106" s="1"/>
      <c r="ADB106" s="1"/>
      <c r="ADC106" s="1"/>
      <c r="ADD106" s="1"/>
      <c r="ADE106" s="1"/>
      <c r="ADF106" s="1"/>
      <c r="ADG106" s="1"/>
      <c r="ADH106" s="1"/>
      <c r="ADI106" s="1"/>
      <c r="ADJ106" s="1"/>
      <c r="ADK106" s="1"/>
      <c r="ADL106" s="1"/>
      <c r="ADM106" s="1"/>
      <c r="ADN106" s="1"/>
      <c r="ADO106" s="1"/>
      <c r="ADP106" s="1"/>
      <c r="ADQ106" s="1"/>
      <c r="ADR106" s="1"/>
      <c r="ADS106" s="1"/>
      <c r="ADT106" s="1"/>
      <c r="ADU106" s="1"/>
      <c r="ADV106" s="1"/>
      <c r="ADW106" s="1"/>
      <c r="ADX106" s="1"/>
      <c r="ADY106" s="1"/>
      <c r="ADZ106" s="1"/>
      <c r="AEA106" s="1"/>
      <c r="AEB106" s="1"/>
      <c r="AEC106" s="1"/>
      <c r="AED106" s="1"/>
      <c r="AEE106" s="1"/>
      <c r="AEF106" s="1"/>
      <c r="AEG106" s="1"/>
      <c r="AEH106" s="1"/>
      <c r="AEI106" s="1"/>
      <c r="AEJ106" s="1"/>
      <c r="AEK106" s="1"/>
      <c r="AEL106" s="1"/>
      <c r="AEM106" s="1"/>
      <c r="AEN106" s="1"/>
      <c r="AEO106" s="1"/>
      <c r="AEP106" s="1"/>
      <c r="AEQ106" s="1"/>
      <c r="AER106" s="1"/>
      <c r="AES106" s="1"/>
      <c r="AET106" s="1"/>
      <c r="AEU106" s="1"/>
      <c r="AEV106" s="1"/>
      <c r="AEW106" s="1"/>
      <c r="AEX106" s="1"/>
      <c r="AEY106" s="1"/>
      <c r="AEZ106" s="1"/>
      <c r="AFA106" s="1"/>
      <c r="AFB106" s="1"/>
      <c r="AFC106" s="1"/>
      <c r="AFD106" s="1"/>
      <c r="AFE106" s="1"/>
      <c r="AFF106" s="1"/>
      <c r="AFG106" s="1"/>
      <c r="AFH106" s="1"/>
      <c r="AFI106" s="1"/>
      <c r="AFJ106" s="1"/>
      <c r="AFK106" s="1"/>
      <c r="AFL106" s="1"/>
      <c r="AFM106" s="1"/>
      <c r="AFN106" s="1"/>
      <c r="AFO106" s="1"/>
      <c r="AFP106" s="1"/>
      <c r="AFQ106" s="1"/>
      <c r="AFR106" s="1"/>
      <c r="AFS106" s="1"/>
      <c r="AFT106" s="1"/>
      <c r="AFU106" s="1"/>
      <c r="AFV106" s="1"/>
      <c r="AFW106" s="1"/>
      <c r="AFX106" s="1"/>
      <c r="AFY106" s="1"/>
      <c r="AFZ106" s="1"/>
      <c r="AGA106" s="1"/>
      <c r="AGB106" s="1"/>
      <c r="AGC106" s="1"/>
      <c r="AGD106" s="1"/>
      <c r="AGE106" s="1"/>
      <c r="AGF106" s="1"/>
      <c r="AGG106" s="1"/>
      <c r="AGH106" s="1"/>
      <c r="AGI106" s="1"/>
      <c r="AGJ106" s="1"/>
      <c r="AGK106" s="1"/>
      <c r="AGL106" s="1"/>
      <c r="AGM106" s="1"/>
      <c r="AGN106" s="1"/>
      <c r="AGO106" s="1"/>
      <c r="AGP106" s="1"/>
      <c r="AGQ106" s="1"/>
      <c r="AGR106" s="1"/>
      <c r="AGS106" s="1"/>
      <c r="AGT106" s="1"/>
      <c r="AGU106" s="1"/>
      <c r="AGV106" s="1"/>
      <c r="AGW106" s="1"/>
      <c r="AGX106" s="1"/>
      <c r="AGY106" s="1"/>
      <c r="AGZ106" s="1"/>
      <c r="AHA106" s="1"/>
      <c r="AHB106" s="1"/>
      <c r="AHC106" s="1"/>
      <c r="AHD106" s="1"/>
      <c r="AHE106" s="1"/>
      <c r="AHF106" s="1"/>
      <c r="AHG106" s="1"/>
      <c r="AHH106" s="1"/>
      <c r="AHI106" s="1"/>
      <c r="AHJ106" s="1"/>
      <c r="AHK106" s="1"/>
      <c r="AHL106" s="1"/>
      <c r="AHM106" s="1"/>
      <c r="AHN106" s="1"/>
      <c r="AHO106" s="1"/>
      <c r="AHP106" s="1"/>
      <c r="AHQ106" s="1"/>
      <c r="AHR106" s="1"/>
      <c r="AHS106" s="1"/>
      <c r="AHT106" s="1"/>
      <c r="AHU106" s="1"/>
      <c r="AHV106" s="1"/>
      <c r="AHW106" s="1"/>
      <c r="AHX106" s="1"/>
      <c r="AHY106" s="1"/>
      <c r="AHZ106" s="1"/>
      <c r="AIA106" s="1"/>
      <c r="AIB106" s="1"/>
      <c r="AIC106" s="1"/>
      <c r="AID106" s="1"/>
      <c r="AIE106" s="1"/>
      <c r="AIF106" s="1"/>
      <c r="AIG106" s="1"/>
      <c r="AIH106" s="1"/>
      <c r="AII106" s="1"/>
      <c r="AIJ106" s="1"/>
      <c r="AIK106" s="1"/>
      <c r="AIL106" s="1"/>
      <c r="AIM106" s="1"/>
      <c r="AIN106" s="1"/>
      <c r="AIO106" s="1"/>
      <c r="AIP106" s="1"/>
      <c r="AIQ106" s="1"/>
      <c r="AIR106" s="1"/>
      <c r="AIS106" s="1"/>
      <c r="AIT106" s="1"/>
      <c r="AIU106" s="1"/>
      <c r="AIV106" s="1"/>
      <c r="AIW106" s="1"/>
      <c r="AIX106" s="1"/>
      <c r="AIY106" s="1"/>
      <c r="AIZ106" s="1"/>
      <c r="AJA106" s="1"/>
      <c r="AJB106" s="1"/>
      <c r="AJC106" s="1"/>
      <c r="AJD106" s="1"/>
      <c r="AJE106" s="1"/>
      <c r="AJF106" s="1"/>
      <c r="AJG106" s="1"/>
      <c r="AJH106" s="1"/>
      <c r="AJI106" s="1"/>
      <c r="AJJ106" s="1"/>
      <c r="AJK106" s="1"/>
      <c r="AJL106" s="1"/>
      <c r="AJM106" s="1"/>
      <c r="AJN106" s="1"/>
      <c r="AJO106" s="1"/>
      <c r="AJP106" s="1"/>
      <c r="AJQ106" s="1"/>
      <c r="AJR106" s="1"/>
      <c r="AJS106" s="1"/>
      <c r="AJT106" s="1"/>
      <c r="AJU106" s="1"/>
      <c r="AJV106" s="1"/>
      <c r="AJW106" s="1"/>
      <c r="AJX106" s="1"/>
      <c r="AJY106" s="1"/>
      <c r="AJZ106" s="1"/>
      <c r="AKA106" s="1"/>
      <c r="AKB106" s="1"/>
      <c r="AKC106" s="1"/>
      <c r="AKD106" s="1"/>
      <c r="AKE106" s="1"/>
      <c r="AKF106" s="1"/>
      <c r="AKG106" s="1"/>
      <c r="AKH106" s="1"/>
      <c r="AKI106" s="1"/>
      <c r="AKJ106" s="1"/>
      <c r="AKK106" s="1"/>
      <c r="AKL106" s="1"/>
      <c r="AKM106" s="1"/>
      <c r="AKN106" s="1"/>
      <c r="AKO106" s="1"/>
      <c r="AKP106" s="1"/>
      <c r="AKQ106" s="1"/>
      <c r="AKR106" s="1"/>
      <c r="AKS106" s="1"/>
      <c r="AKT106" s="1"/>
      <c r="AKU106" s="1"/>
      <c r="AKV106" s="1"/>
      <c r="AKW106" s="1"/>
      <c r="AKX106" s="1"/>
      <c r="AKY106" s="1"/>
      <c r="AKZ106" s="1"/>
      <c r="ALA106" s="1"/>
      <c r="ALB106" s="1"/>
      <c r="ALC106" s="1"/>
      <c r="ALD106" s="1"/>
      <c r="ALE106" s="1"/>
      <c r="ALF106" s="1"/>
      <c r="ALG106" s="1"/>
      <c r="ALH106" s="1"/>
      <c r="ALI106" s="1"/>
      <c r="ALJ106" s="1"/>
      <c r="ALK106" s="1"/>
      <c r="ALL106" s="1"/>
      <c r="ALM106" s="1"/>
      <c r="ALN106" s="1"/>
      <c r="ALO106" s="1"/>
      <c r="ALP106" s="1"/>
      <c r="ALQ106" s="1"/>
      <c r="ALR106" s="1"/>
      <c r="ALS106" s="1"/>
      <c r="ALT106" s="1"/>
      <c r="ALU106" s="1"/>
      <c r="ALV106" s="1"/>
      <c r="ALW106" s="1"/>
      <c r="ALX106" s="1"/>
      <c r="ALY106" s="1"/>
      <c r="ALZ106" s="1"/>
      <c r="AMA106" s="1"/>
      <c r="AMB106" s="1"/>
      <c r="AMC106" s="1"/>
      <c r="AMD106" s="1"/>
      <c r="AME106" s="1"/>
      <c r="AMF106" s="1"/>
      <c r="AMG106" s="1"/>
      <c r="AMH106" s="1"/>
      <c r="AMI106" s="1"/>
      <c r="AMJ106" s="1"/>
    </row>
    <row r="107" spans="1:1024" s="2" customFormat="1" ht="12.75">
      <c r="A107" s="37" t="s">
        <v>119</v>
      </c>
      <c r="B107" s="100">
        <f>SUM(B108:B110)</f>
        <v>1200</v>
      </c>
      <c r="C107" s="100">
        <f>SUM(C108:C110)</f>
        <v>1200</v>
      </c>
      <c r="D107" s="100">
        <f>SUM(D108:D110)</f>
        <v>0</v>
      </c>
      <c r="E107" s="100">
        <f>SUM(E108:E110)</f>
        <v>0</v>
      </c>
      <c r="F107" s="100">
        <f t="shared" si="9"/>
        <v>1200</v>
      </c>
      <c r="G107" s="100">
        <f>SUM(G108:G110)</f>
        <v>0</v>
      </c>
      <c r="H107" s="100">
        <f>SUM(H108:H110)</f>
        <v>0</v>
      </c>
      <c r="I107" s="100">
        <f t="shared" si="10"/>
        <v>1200</v>
      </c>
      <c r="J107" s="100">
        <f>SUM(J108:J110)</f>
        <v>0</v>
      </c>
      <c r="K107" s="103"/>
      <c r="L107" s="104">
        <f>SUM(L108:L110)</f>
        <v>0</v>
      </c>
    </row>
    <row r="108" spans="1:1024" s="29" customFormat="1" ht="12.75">
      <c r="A108" s="37" t="s">
        <v>120</v>
      </c>
      <c r="B108" s="100">
        <v>1200</v>
      </c>
      <c r="C108" s="100">
        <v>1200</v>
      </c>
      <c r="D108" s="100">
        <v>0</v>
      </c>
      <c r="E108" s="100">
        <v>0</v>
      </c>
      <c r="F108" s="100">
        <f t="shared" si="9"/>
        <v>1200</v>
      </c>
      <c r="G108" s="100">
        <v>0</v>
      </c>
      <c r="H108" s="100">
        <v>0</v>
      </c>
      <c r="I108" s="100">
        <f t="shared" si="10"/>
        <v>1200</v>
      </c>
      <c r="J108" s="100">
        <v>0</v>
      </c>
      <c r="K108" s="103"/>
      <c r="L108" s="104">
        <v>0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  <c r="VF108" s="1"/>
      <c r="VG108" s="1"/>
      <c r="VH108" s="1"/>
      <c r="VI108" s="1"/>
      <c r="VJ108" s="1"/>
      <c r="VK108" s="1"/>
      <c r="VL108" s="1"/>
      <c r="VM108" s="1"/>
      <c r="VN108" s="1"/>
      <c r="VO108" s="1"/>
      <c r="VP108" s="1"/>
      <c r="VQ108" s="1"/>
      <c r="VR108" s="1"/>
      <c r="VS108" s="1"/>
      <c r="VT108" s="1"/>
      <c r="VU108" s="1"/>
      <c r="VV108" s="1"/>
      <c r="VW108" s="1"/>
      <c r="VX108" s="1"/>
      <c r="VY108" s="1"/>
      <c r="VZ108" s="1"/>
      <c r="WA108" s="1"/>
      <c r="WB108" s="1"/>
      <c r="WC108" s="1"/>
      <c r="WD108" s="1"/>
      <c r="WE108" s="1"/>
      <c r="WF108" s="1"/>
      <c r="WG108" s="1"/>
      <c r="WH108" s="1"/>
      <c r="WI108" s="1"/>
      <c r="WJ108" s="1"/>
      <c r="WK108" s="1"/>
      <c r="WL108" s="1"/>
      <c r="WM108" s="1"/>
      <c r="WN108" s="1"/>
      <c r="WO108" s="1"/>
      <c r="WP108" s="1"/>
      <c r="WQ108" s="1"/>
      <c r="WR108" s="1"/>
      <c r="WS108" s="1"/>
      <c r="WT108" s="1"/>
      <c r="WU108" s="1"/>
      <c r="WV108" s="1"/>
      <c r="WW108" s="1"/>
      <c r="WX108" s="1"/>
      <c r="WY108" s="1"/>
      <c r="WZ108" s="1"/>
      <c r="XA108" s="1"/>
      <c r="XB108" s="1"/>
      <c r="XC108" s="1"/>
      <c r="XD108" s="1"/>
      <c r="XE108" s="1"/>
      <c r="XF108" s="1"/>
      <c r="XG108" s="1"/>
      <c r="XH108" s="1"/>
      <c r="XI108" s="1"/>
      <c r="XJ108" s="1"/>
      <c r="XK108" s="1"/>
      <c r="XL108" s="1"/>
      <c r="XM108" s="1"/>
      <c r="XN108" s="1"/>
      <c r="XO108" s="1"/>
      <c r="XP108" s="1"/>
      <c r="XQ108" s="1"/>
      <c r="XR108" s="1"/>
      <c r="XS108" s="1"/>
      <c r="XT108" s="1"/>
      <c r="XU108" s="1"/>
      <c r="XV108" s="1"/>
      <c r="XW108" s="1"/>
      <c r="XX108" s="1"/>
      <c r="XY108" s="1"/>
      <c r="XZ108" s="1"/>
      <c r="YA108" s="1"/>
      <c r="YB108" s="1"/>
      <c r="YC108" s="1"/>
      <c r="YD108" s="1"/>
      <c r="YE108" s="1"/>
      <c r="YF108" s="1"/>
      <c r="YG108" s="1"/>
      <c r="YH108" s="1"/>
      <c r="YI108" s="1"/>
      <c r="YJ108" s="1"/>
      <c r="YK108" s="1"/>
      <c r="YL108" s="1"/>
      <c r="YM108" s="1"/>
      <c r="YN108" s="1"/>
      <c r="YO108" s="1"/>
      <c r="YP108" s="1"/>
      <c r="YQ108" s="1"/>
      <c r="YR108" s="1"/>
      <c r="YS108" s="1"/>
      <c r="YT108" s="1"/>
      <c r="YU108" s="1"/>
      <c r="YV108" s="1"/>
      <c r="YW108" s="1"/>
      <c r="YX108" s="1"/>
      <c r="YY108" s="1"/>
      <c r="YZ108" s="1"/>
      <c r="ZA108" s="1"/>
      <c r="ZB108" s="1"/>
      <c r="ZC108" s="1"/>
      <c r="ZD108" s="1"/>
      <c r="ZE108" s="1"/>
      <c r="ZF108" s="1"/>
      <c r="ZG108" s="1"/>
      <c r="ZH108" s="1"/>
      <c r="ZI108" s="1"/>
      <c r="ZJ108" s="1"/>
      <c r="ZK108" s="1"/>
      <c r="ZL108" s="1"/>
      <c r="ZM108" s="1"/>
      <c r="ZN108" s="1"/>
      <c r="ZO108" s="1"/>
      <c r="ZP108" s="1"/>
      <c r="ZQ108" s="1"/>
      <c r="ZR108" s="1"/>
      <c r="ZS108" s="1"/>
      <c r="ZT108" s="1"/>
      <c r="ZU108" s="1"/>
      <c r="ZV108" s="1"/>
      <c r="ZW108" s="1"/>
      <c r="ZX108" s="1"/>
      <c r="ZY108" s="1"/>
      <c r="ZZ108" s="1"/>
      <c r="AAA108" s="1"/>
      <c r="AAB108" s="1"/>
      <c r="AAC108" s="1"/>
      <c r="AAD108" s="1"/>
      <c r="AAE108" s="1"/>
      <c r="AAF108" s="1"/>
      <c r="AAG108" s="1"/>
      <c r="AAH108" s="1"/>
      <c r="AAI108" s="1"/>
      <c r="AAJ108" s="1"/>
      <c r="AAK108" s="1"/>
      <c r="AAL108" s="1"/>
      <c r="AAM108" s="1"/>
      <c r="AAN108" s="1"/>
      <c r="AAO108" s="1"/>
      <c r="AAP108" s="1"/>
      <c r="AAQ108" s="1"/>
      <c r="AAR108" s="1"/>
      <c r="AAS108" s="1"/>
      <c r="AAT108" s="1"/>
      <c r="AAU108" s="1"/>
      <c r="AAV108" s="1"/>
      <c r="AAW108" s="1"/>
      <c r="AAX108" s="1"/>
      <c r="AAY108" s="1"/>
      <c r="AAZ108" s="1"/>
      <c r="ABA108" s="1"/>
      <c r="ABB108" s="1"/>
      <c r="ABC108" s="1"/>
      <c r="ABD108" s="1"/>
      <c r="ABE108" s="1"/>
      <c r="ABF108" s="1"/>
      <c r="ABG108" s="1"/>
      <c r="ABH108" s="1"/>
      <c r="ABI108" s="1"/>
      <c r="ABJ108" s="1"/>
      <c r="ABK108" s="1"/>
      <c r="ABL108" s="1"/>
      <c r="ABM108" s="1"/>
      <c r="ABN108" s="1"/>
      <c r="ABO108" s="1"/>
      <c r="ABP108" s="1"/>
      <c r="ABQ108" s="1"/>
      <c r="ABR108" s="1"/>
      <c r="ABS108" s="1"/>
      <c r="ABT108" s="1"/>
      <c r="ABU108" s="1"/>
      <c r="ABV108" s="1"/>
      <c r="ABW108" s="1"/>
      <c r="ABX108" s="1"/>
      <c r="ABY108" s="1"/>
      <c r="ABZ108" s="1"/>
      <c r="ACA108" s="1"/>
      <c r="ACB108" s="1"/>
      <c r="ACC108" s="1"/>
      <c r="ACD108" s="1"/>
      <c r="ACE108" s="1"/>
      <c r="ACF108" s="1"/>
      <c r="ACG108" s="1"/>
      <c r="ACH108" s="1"/>
      <c r="ACI108" s="1"/>
      <c r="ACJ108" s="1"/>
      <c r="ACK108" s="1"/>
      <c r="ACL108" s="1"/>
      <c r="ACM108" s="1"/>
      <c r="ACN108" s="1"/>
      <c r="ACO108" s="1"/>
      <c r="ACP108" s="1"/>
      <c r="ACQ108" s="1"/>
      <c r="ACR108" s="1"/>
      <c r="ACS108" s="1"/>
      <c r="ACT108" s="1"/>
      <c r="ACU108" s="1"/>
      <c r="ACV108" s="1"/>
      <c r="ACW108" s="1"/>
      <c r="ACX108" s="1"/>
      <c r="ACY108" s="1"/>
      <c r="ACZ108" s="1"/>
      <c r="ADA108" s="1"/>
      <c r="ADB108" s="1"/>
      <c r="ADC108" s="1"/>
      <c r="ADD108" s="1"/>
      <c r="ADE108" s="1"/>
      <c r="ADF108" s="1"/>
      <c r="ADG108" s="1"/>
      <c r="ADH108" s="1"/>
      <c r="ADI108" s="1"/>
      <c r="ADJ108" s="1"/>
      <c r="ADK108" s="1"/>
      <c r="ADL108" s="1"/>
      <c r="ADM108" s="1"/>
      <c r="ADN108" s="1"/>
      <c r="ADO108" s="1"/>
      <c r="ADP108" s="1"/>
      <c r="ADQ108" s="1"/>
      <c r="ADR108" s="1"/>
      <c r="ADS108" s="1"/>
      <c r="ADT108" s="1"/>
      <c r="ADU108" s="1"/>
      <c r="ADV108" s="1"/>
      <c r="ADW108" s="1"/>
      <c r="ADX108" s="1"/>
      <c r="ADY108" s="1"/>
      <c r="ADZ108" s="1"/>
      <c r="AEA108" s="1"/>
      <c r="AEB108" s="1"/>
      <c r="AEC108" s="1"/>
      <c r="AED108" s="1"/>
      <c r="AEE108" s="1"/>
      <c r="AEF108" s="1"/>
      <c r="AEG108" s="1"/>
      <c r="AEH108" s="1"/>
      <c r="AEI108" s="1"/>
      <c r="AEJ108" s="1"/>
      <c r="AEK108" s="1"/>
      <c r="AEL108" s="1"/>
      <c r="AEM108" s="1"/>
      <c r="AEN108" s="1"/>
      <c r="AEO108" s="1"/>
      <c r="AEP108" s="1"/>
      <c r="AEQ108" s="1"/>
      <c r="AER108" s="1"/>
      <c r="AES108" s="1"/>
      <c r="AET108" s="1"/>
      <c r="AEU108" s="1"/>
      <c r="AEV108" s="1"/>
      <c r="AEW108" s="1"/>
      <c r="AEX108" s="1"/>
      <c r="AEY108" s="1"/>
      <c r="AEZ108" s="1"/>
      <c r="AFA108" s="1"/>
      <c r="AFB108" s="1"/>
      <c r="AFC108" s="1"/>
      <c r="AFD108" s="1"/>
      <c r="AFE108" s="1"/>
      <c r="AFF108" s="1"/>
      <c r="AFG108" s="1"/>
      <c r="AFH108" s="1"/>
      <c r="AFI108" s="1"/>
      <c r="AFJ108" s="1"/>
      <c r="AFK108" s="1"/>
      <c r="AFL108" s="1"/>
      <c r="AFM108" s="1"/>
      <c r="AFN108" s="1"/>
      <c r="AFO108" s="1"/>
      <c r="AFP108" s="1"/>
      <c r="AFQ108" s="1"/>
      <c r="AFR108" s="1"/>
      <c r="AFS108" s="1"/>
      <c r="AFT108" s="1"/>
      <c r="AFU108" s="1"/>
      <c r="AFV108" s="1"/>
      <c r="AFW108" s="1"/>
      <c r="AFX108" s="1"/>
      <c r="AFY108" s="1"/>
      <c r="AFZ108" s="1"/>
      <c r="AGA108" s="1"/>
      <c r="AGB108" s="1"/>
      <c r="AGC108" s="1"/>
      <c r="AGD108" s="1"/>
      <c r="AGE108" s="1"/>
      <c r="AGF108" s="1"/>
      <c r="AGG108" s="1"/>
      <c r="AGH108" s="1"/>
      <c r="AGI108" s="1"/>
      <c r="AGJ108" s="1"/>
      <c r="AGK108" s="1"/>
      <c r="AGL108" s="1"/>
      <c r="AGM108" s="1"/>
      <c r="AGN108" s="1"/>
      <c r="AGO108" s="1"/>
      <c r="AGP108" s="1"/>
      <c r="AGQ108" s="1"/>
      <c r="AGR108" s="1"/>
      <c r="AGS108" s="1"/>
      <c r="AGT108" s="1"/>
      <c r="AGU108" s="1"/>
      <c r="AGV108" s="1"/>
      <c r="AGW108" s="1"/>
      <c r="AGX108" s="1"/>
      <c r="AGY108" s="1"/>
      <c r="AGZ108" s="1"/>
      <c r="AHA108" s="1"/>
      <c r="AHB108" s="1"/>
      <c r="AHC108" s="1"/>
      <c r="AHD108" s="1"/>
      <c r="AHE108" s="1"/>
      <c r="AHF108" s="1"/>
      <c r="AHG108" s="1"/>
      <c r="AHH108" s="1"/>
      <c r="AHI108" s="1"/>
      <c r="AHJ108" s="1"/>
      <c r="AHK108" s="1"/>
      <c r="AHL108" s="1"/>
      <c r="AHM108" s="1"/>
      <c r="AHN108" s="1"/>
      <c r="AHO108" s="1"/>
      <c r="AHP108" s="1"/>
      <c r="AHQ108" s="1"/>
      <c r="AHR108" s="1"/>
      <c r="AHS108" s="1"/>
      <c r="AHT108" s="1"/>
      <c r="AHU108" s="1"/>
      <c r="AHV108" s="1"/>
      <c r="AHW108" s="1"/>
      <c r="AHX108" s="1"/>
      <c r="AHY108" s="1"/>
      <c r="AHZ108" s="1"/>
      <c r="AIA108" s="1"/>
      <c r="AIB108" s="1"/>
      <c r="AIC108" s="1"/>
      <c r="AID108" s="1"/>
      <c r="AIE108" s="1"/>
      <c r="AIF108" s="1"/>
      <c r="AIG108" s="1"/>
      <c r="AIH108" s="1"/>
      <c r="AII108" s="1"/>
      <c r="AIJ108" s="1"/>
      <c r="AIK108" s="1"/>
      <c r="AIL108" s="1"/>
      <c r="AIM108" s="1"/>
      <c r="AIN108" s="1"/>
      <c r="AIO108" s="1"/>
      <c r="AIP108" s="1"/>
      <c r="AIQ108" s="1"/>
      <c r="AIR108" s="1"/>
      <c r="AIS108" s="1"/>
      <c r="AIT108" s="1"/>
      <c r="AIU108" s="1"/>
      <c r="AIV108" s="1"/>
      <c r="AIW108" s="1"/>
      <c r="AIX108" s="1"/>
      <c r="AIY108" s="1"/>
      <c r="AIZ108" s="1"/>
      <c r="AJA108" s="1"/>
      <c r="AJB108" s="1"/>
      <c r="AJC108" s="1"/>
      <c r="AJD108" s="1"/>
      <c r="AJE108" s="1"/>
      <c r="AJF108" s="1"/>
      <c r="AJG108" s="1"/>
      <c r="AJH108" s="1"/>
      <c r="AJI108" s="1"/>
      <c r="AJJ108" s="1"/>
      <c r="AJK108" s="1"/>
      <c r="AJL108" s="1"/>
      <c r="AJM108" s="1"/>
      <c r="AJN108" s="1"/>
      <c r="AJO108" s="1"/>
      <c r="AJP108" s="1"/>
      <c r="AJQ108" s="1"/>
      <c r="AJR108" s="1"/>
      <c r="AJS108" s="1"/>
      <c r="AJT108" s="1"/>
      <c r="AJU108" s="1"/>
      <c r="AJV108" s="1"/>
      <c r="AJW108" s="1"/>
      <c r="AJX108" s="1"/>
      <c r="AJY108" s="1"/>
      <c r="AJZ108" s="1"/>
      <c r="AKA108" s="1"/>
      <c r="AKB108" s="1"/>
      <c r="AKC108" s="1"/>
      <c r="AKD108" s="1"/>
      <c r="AKE108" s="1"/>
      <c r="AKF108" s="1"/>
      <c r="AKG108" s="1"/>
      <c r="AKH108" s="1"/>
      <c r="AKI108" s="1"/>
      <c r="AKJ108" s="1"/>
      <c r="AKK108" s="1"/>
      <c r="AKL108" s="1"/>
      <c r="AKM108" s="1"/>
      <c r="AKN108" s="1"/>
      <c r="AKO108" s="1"/>
      <c r="AKP108" s="1"/>
      <c r="AKQ108" s="1"/>
      <c r="AKR108" s="1"/>
      <c r="AKS108" s="1"/>
      <c r="AKT108" s="1"/>
      <c r="AKU108" s="1"/>
      <c r="AKV108" s="1"/>
      <c r="AKW108" s="1"/>
      <c r="AKX108" s="1"/>
      <c r="AKY108" s="1"/>
      <c r="AKZ108" s="1"/>
      <c r="ALA108" s="1"/>
      <c r="ALB108" s="1"/>
      <c r="ALC108" s="1"/>
      <c r="ALD108" s="1"/>
      <c r="ALE108" s="1"/>
      <c r="ALF108" s="1"/>
      <c r="ALG108" s="1"/>
      <c r="ALH108" s="1"/>
      <c r="ALI108" s="1"/>
      <c r="ALJ108" s="1"/>
      <c r="ALK108" s="1"/>
      <c r="ALL108" s="1"/>
      <c r="ALM108" s="1"/>
      <c r="ALN108" s="1"/>
      <c r="ALO108" s="1"/>
      <c r="ALP108" s="1"/>
      <c r="ALQ108" s="1"/>
      <c r="ALR108" s="1"/>
      <c r="ALS108" s="1"/>
      <c r="ALT108" s="1"/>
      <c r="ALU108" s="1"/>
      <c r="ALV108" s="1"/>
      <c r="ALW108" s="1"/>
      <c r="ALX108" s="1"/>
      <c r="ALY108" s="1"/>
      <c r="ALZ108" s="1"/>
      <c r="AMA108" s="1"/>
      <c r="AMB108" s="1"/>
      <c r="AMC108" s="1"/>
      <c r="AMD108" s="1"/>
      <c r="AME108" s="1"/>
      <c r="AMF108" s="1"/>
      <c r="AMG108" s="1"/>
      <c r="AMH108" s="1"/>
      <c r="AMI108" s="1"/>
      <c r="AMJ108" s="1"/>
    </row>
    <row r="109" spans="1:1024" s="29" customFormat="1" ht="12.75" hidden="1">
      <c r="A109" s="37" t="s">
        <v>121</v>
      </c>
      <c r="B109" s="100"/>
      <c r="C109" s="100"/>
      <c r="D109" s="100"/>
      <c r="E109" s="100"/>
      <c r="F109" s="100">
        <f t="shared" si="9"/>
        <v>0</v>
      </c>
      <c r="G109" s="100"/>
      <c r="H109" s="100"/>
      <c r="I109" s="100">
        <f t="shared" si="10"/>
        <v>0</v>
      </c>
      <c r="J109" s="100"/>
      <c r="K109" s="103"/>
      <c r="L109" s="10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  <c r="VF109" s="1"/>
      <c r="VG109" s="1"/>
      <c r="VH109" s="1"/>
      <c r="VI109" s="1"/>
      <c r="VJ109" s="1"/>
      <c r="VK109" s="1"/>
      <c r="VL109" s="1"/>
      <c r="VM109" s="1"/>
      <c r="VN109" s="1"/>
      <c r="VO109" s="1"/>
      <c r="VP109" s="1"/>
      <c r="VQ109" s="1"/>
      <c r="VR109" s="1"/>
      <c r="VS109" s="1"/>
      <c r="VT109" s="1"/>
      <c r="VU109" s="1"/>
      <c r="VV109" s="1"/>
      <c r="VW109" s="1"/>
      <c r="VX109" s="1"/>
      <c r="VY109" s="1"/>
      <c r="VZ109" s="1"/>
      <c r="WA109" s="1"/>
      <c r="WB109" s="1"/>
      <c r="WC109" s="1"/>
      <c r="WD109" s="1"/>
      <c r="WE109" s="1"/>
      <c r="WF109" s="1"/>
      <c r="WG109" s="1"/>
      <c r="WH109" s="1"/>
      <c r="WI109" s="1"/>
      <c r="WJ109" s="1"/>
      <c r="WK109" s="1"/>
      <c r="WL109" s="1"/>
      <c r="WM109" s="1"/>
      <c r="WN109" s="1"/>
      <c r="WO109" s="1"/>
      <c r="WP109" s="1"/>
      <c r="WQ109" s="1"/>
      <c r="WR109" s="1"/>
      <c r="WS109" s="1"/>
      <c r="WT109" s="1"/>
      <c r="WU109" s="1"/>
      <c r="WV109" s="1"/>
      <c r="WW109" s="1"/>
      <c r="WX109" s="1"/>
      <c r="WY109" s="1"/>
      <c r="WZ109" s="1"/>
      <c r="XA109" s="1"/>
      <c r="XB109" s="1"/>
      <c r="XC109" s="1"/>
      <c r="XD109" s="1"/>
      <c r="XE109" s="1"/>
      <c r="XF109" s="1"/>
      <c r="XG109" s="1"/>
      <c r="XH109" s="1"/>
      <c r="XI109" s="1"/>
      <c r="XJ109" s="1"/>
      <c r="XK109" s="1"/>
      <c r="XL109" s="1"/>
      <c r="XM109" s="1"/>
      <c r="XN109" s="1"/>
      <c r="XO109" s="1"/>
      <c r="XP109" s="1"/>
      <c r="XQ109" s="1"/>
      <c r="XR109" s="1"/>
      <c r="XS109" s="1"/>
      <c r="XT109" s="1"/>
      <c r="XU109" s="1"/>
      <c r="XV109" s="1"/>
      <c r="XW109" s="1"/>
      <c r="XX109" s="1"/>
      <c r="XY109" s="1"/>
      <c r="XZ109" s="1"/>
      <c r="YA109" s="1"/>
      <c r="YB109" s="1"/>
      <c r="YC109" s="1"/>
      <c r="YD109" s="1"/>
      <c r="YE109" s="1"/>
      <c r="YF109" s="1"/>
      <c r="YG109" s="1"/>
      <c r="YH109" s="1"/>
      <c r="YI109" s="1"/>
      <c r="YJ109" s="1"/>
      <c r="YK109" s="1"/>
      <c r="YL109" s="1"/>
      <c r="YM109" s="1"/>
      <c r="YN109" s="1"/>
      <c r="YO109" s="1"/>
      <c r="YP109" s="1"/>
      <c r="YQ109" s="1"/>
      <c r="YR109" s="1"/>
      <c r="YS109" s="1"/>
      <c r="YT109" s="1"/>
      <c r="YU109" s="1"/>
      <c r="YV109" s="1"/>
      <c r="YW109" s="1"/>
      <c r="YX109" s="1"/>
      <c r="YY109" s="1"/>
      <c r="YZ109" s="1"/>
      <c r="ZA109" s="1"/>
      <c r="ZB109" s="1"/>
      <c r="ZC109" s="1"/>
      <c r="ZD109" s="1"/>
      <c r="ZE109" s="1"/>
      <c r="ZF109" s="1"/>
      <c r="ZG109" s="1"/>
      <c r="ZH109" s="1"/>
      <c r="ZI109" s="1"/>
      <c r="ZJ109" s="1"/>
      <c r="ZK109" s="1"/>
      <c r="ZL109" s="1"/>
      <c r="ZM109" s="1"/>
      <c r="ZN109" s="1"/>
      <c r="ZO109" s="1"/>
      <c r="ZP109" s="1"/>
      <c r="ZQ109" s="1"/>
      <c r="ZR109" s="1"/>
      <c r="ZS109" s="1"/>
      <c r="ZT109" s="1"/>
      <c r="ZU109" s="1"/>
      <c r="ZV109" s="1"/>
      <c r="ZW109" s="1"/>
      <c r="ZX109" s="1"/>
      <c r="ZY109" s="1"/>
      <c r="ZZ109" s="1"/>
      <c r="AAA109" s="1"/>
      <c r="AAB109" s="1"/>
      <c r="AAC109" s="1"/>
      <c r="AAD109" s="1"/>
      <c r="AAE109" s="1"/>
      <c r="AAF109" s="1"/>
      <c r="AAG109" s="1"/>
      <c r="AAH109" s="1"/>
      <c r="AAI109" s="1"/>
      <c r="AAJ109" s="1"/>
      <c r="AAK109" s="1"/>
      <c r="AAL109" s="1"/>
      <c r="AAM109" s="1"/>
      <c r="AAN109" s="1"/>
      <c r="AAO109" s="1"/>
      <c r="AAP109" s="1"/>
      <c r="AAQ109" s="1"/>
      <c r="AAR109" s="1"/>
      <c r="AAS109" s="1"/>
      <c r="AAT109" s="1"/>
      <c r="AAU109" s="1"/>
      <c r="AAV109" s="1"/>
      <c r="AAW109" s="1"/>
      <c r="AAX109" s="1"/>
      <c r="AAY109" s="1"/>
      <c r="AAZ109" s="1"/>
      <c r="ABA109" s="1"/>
      <c r="ABB109" s="1"/>
      <c r="ABC109" s="1"/>
      <c r="ABD109" s="1"/>
      <c r="ABE109" s="1"/>
      <c r="ABF109" s="1"/>
      <c r="ABG109" s="1"/>
      <c r="ABH109" s="1"/>
      <c r="ABI109" s="1"/>
      <c r="ABJ109" s="1"/>
      <c r="ABK109" s="1"/>
      <c r="ABL109" s="1"/>
      <c r="ABM109" s="1"/>
      <c r="ABN109" s="1"/>
      <c r="ABO109" s="1"/>
      <c r="ABP109" s="1"/>
      <c r="ABQ109" s="1"/>
      <c r="ABR109" s="1"/>
      <c r="ABS109" s="1"/>
      <c r="ABT109" s="1"/>
      <c r="ABU109" s="1"/>
      <c r="ABV109" s="1"/>
      <c r="ABW109" s="1"/>
      <c r="ABX109" s="1"/>
      <c r="ABY109" s="1"/>
      <c r="ABZ109" s="1"/>
      <c r="ACA109" s="1"/>
      <c r="ACB109" s="1"/>
      <c r="ACC109" s="1"/>
      <c r="ACD109" s="1"/>
      <c r="ACE109" s="1"/>
      <c r="ACF109" s="1"/>
      <c r="ACG109" s="1"/>
      <c r="ACH109" s="1"/>
      <c r="ACI109" s="1"/>
      <c r="ACJ109" s="1"/>
      <c r="ACK109" s="1"/>
      <c r="ACL109" s="1"/>
      <c r="ACM109" s="1"/>
      <c r="ACN109" s="1"/>
      <c r="ACO109" s="1"/>
      <c r="ACP109" s="1"/>
      <c r="ACQ109" s="1"/>
      <c r="ACR109" s="1"/>
      <c r="ACS109" s="1"/>
      <c r="ACT109" s="1"/>
      <c r="ACU109" s="1"/>
      <c r="ACV109" s="1"/>
      <c r="ACW109" s="1"/>
      <c r="ACX109" s="1"/>
      <c r="ACY109" s="1"/>
      <c r="ACZ109" s="1"/>
      <c r="ADA109" s="1"/>
      <c r="ADB109" s="1"/>
      <c r="ADC109" s="1"/>
      <c r="ADD109" s="1"/>
      <c r="ADE109" s="1"/>
      <c r="ADF109" s="1"/>
      <c r="ADG109" s="1"/>
      <c r="ADH109" s="1"/>
      <c r="ADI109" s="1"/>
      <c r="ADJ109" s="1"/>
      <c r="ADK109" s="1"/>
      <c r="ADL109" s="1"/>
      <c r="ADM109" s="1"/>
      <c r="ADN109" s="1"/>
      <c r="ADO109" s="1"/>
      <c r="ADP109" s="1"/>
      <c r="ADQ109" s="1"/>
      <c r="ADR109" s="1"/>
      <c r="ADS109" s="1"/>
      <c r="ADT109" s="1"/>
      <c r="ADU109" s="1"/>
      <c r="ADV109" s="1"/>
      <c r="ADW109" s="1"/>
      <c r="ADX109" s="1"/>
      <c r="ADY109" s="1"/>
      <c r="ADZ109" s="1"/>
      <c r="AEA109" s="1"/>
      <c r="AEB109" s="1"/>
      <c r="AEC109" s="1"/>
      <c r="AED109" s="1"/>
      <c r="AEE109" s="1"/>
      <c r="AEF109" s="1"/>
      <c r="AEG109" s="1"/>
      <c r="AEH109" s="1"/>
      <c r="AEI109" s="1"/>
      <c r="AEJ109" s="1"/>
      <c r="AEK109" s="1"/>
      <c r="AEL109" s="1"/>
      <c r="AEM109" s="1"/>
      <c r="AEN109" s="1"/>
      <c r="AEO109" s="1"/>
      <c r="AEP109" s="1"/>
      <c r="AEQ109" s="1"/>
      <c r="AER109" s="1"/>
      <c r="AES109" s="1"/>
      <c r="AET109" s="1"/>
      <c r="AEU109" s="1"/>
      <c r="AEV109" s="1"/>
      <c r="AEW109" s="1"/>
      <c r="AEX109" s="1"/>
      <c r="AEY109" s="1"/>
      <c r="AEZ109" s="1"/>
      <c r="AFA109" s="1"/>
      <c r="AFB109" s="1"/>
      <c r="AFC109" s="1"/>
      <c r="AFD109" s="1"/>
      <c r="AFE109" s="1"/>
      <c r="AFF109" s="1"/>
      <c r="AFG109" s="1"/>
      <c r="AFH109" s="1"/>
      <c r="AFI109" s="1"/>
      <c r="AFJ109" s="1"/>
      <c r="AFK109" s="1"/>
      <c r="AFL109" s="1"/>
      <c r="AFM109" s="1"/>
      <c r="AFN109" s="1"/>
      <c r="AFO109" s="1"/>
      <c r="AFP109" s="1"/>
      <c r="AFQ109" s="1"/>
      <c r="AFR109" s="1"/>
      <c r="AFS109" s="1"/>
      <c r="AFT109" s="1"/>
      <c r="AFU109" s="1"/>
      <c r="AFV109" s="1"/>
      <c r="AFW109" s="1"/>
      <c r="AFX109" s="1"/>
      <c r="AFY109" s="1"/>
      <c r="AFZ109" s="1"/>
      <c r="AGA109" s="1"/>
      <c r="AGB109" s="1"/>
      <c r="AGC109" s="1"/>
      <c r="AGD109" s="1"/>
      <c r="AGE109" s="1"/>
      <c r="AGF109" s="1"/>
      <c r="AGG109" s="1"/>
      <c r="AGH109" s="1"/>
      <c r="AGI109" s="1"/>
      <c r="AGJ109" s="1"/>
      <c r="AGK109" s="1"/>
      <c r="AGL109" s="1"/>
      <c r="AGM109" s="1"/>
      <c r="AGN109" s="1"/>
      <c r="AGO109" s="1"/>
      <c r="AGP109" s="1"/>
      <c r="AGQ109" s="1"/>
      <c r="AGR109" s="1"/>
      <c r="AGS109" s="1"/>
      <c r="AGT109" s="1"/>
      <c r="AGU109" s="1"/>
      <c r="AGV109" s="1"/>
      <c r="AGW109" s="1"/>
      <c r="AGX109" s="1"/>
      <c r="AGY109" s="1"/>
      <c r="AGZ109" s="1"/>
      <c r="AHA109" s="1"/>
      <c r="AHB109" s="1"/>
      <c r="AHC109" s="1"/>
      <c r="AHD109" s="1"/>
      <c r="AHE109" s="1"/>
      <c r="AHF109" s="1"/>
      <c r="AHG109" s="1"/>
      <c r="AHH109" s="1"/>
      <c r="AHI109" s="1"/>
      <c r="AHJ109" s="1"/>
      <c r="AHK109" s="1"/>
      <c r="AHL109" s="1"/>
      <c r="AHM109" s="1"/>
      <c r="AHN109" s="1"/>
      <c r="AHO109" s="1"/>
      <c r="AHP109" s="1"/>
      <c r="AHQ109" s="1"/>
      <c r="AHR109" s="1"/>
      <c r="AHS109" s="1"/>
      <c r="AHT109" s="1"/>
      <c r="AHU109" s="1"/>
      <c r="AHV109" s="1"/>
      <c r="AHW109" s="1"/>
      <c r="AHX109" s="1"/>
      <c r="AHY109" s="1"/>
      <c r="AHZ109" s="1"/>
      <c r="AIA109" s="1"/>
      <c r="AIB109" s="1"/>
      <c r="AIC109" s="1"/>
      <c r="AID109" s="1"/>
      <c r="AIE109" s="1"/>
      <c r="AIF109" s="1"/>
      <c r="AIG109" s="1"/>
      <c r="AIH109" s="1"/>
      <c r="AII109" s="1"/>
      <c r="AIJ109" s="1"/>
      <c r="AIK109" s="1"/>
      <c r="AIL109" s="1"/>
      <c r="AIM109" s="1"/>
      <c r="AIN109" s="1"/>
      <c r="AIO109" s="1"/>
      <c r="AIP109" s="1"/>
      <c r="AIQ109" s="1"/>
      <c r="AIR109" s="1"/>
      <c r="AIS109" s="1"/>
      <c r="AIT109" s="1"/>
      <c r="AIU109" s="1"/>
      <c r="AIV109" s="1"/>
      <c r="AIW109" s="1"/>
      <c r="AIX109" s="1"/>
      <c r="AIY109" s="1"/>
      <c r="AIZ109" s="1"/>
      <c r="AJA109" s="1"/>
      <c r="AJB109" s="1"/>
      <c r="AJC109" s="1"/>
      <c r="AJD109" s="1"/>
      <c r="AJE109" s="1"/>
      <c r="AJF109" s="1"/>
      <c r="AJG109" s="1"/>
      <c r="AJH109" s="1"/>
      <c r="AJI109" s="1"/>
      <c r="AJJ109" s="1"/>
      <c r="AJK109" s="1"/>
      <c r="AJL109" s="1"/>
      <c r="AJM109" s="1"/>
      <c r="AJN109" s="1"/>
      <c r="AJO109" s="1"/>
      <c r="AJP109" s="1"/>
      <c r="AJQ109" s="1"/>
      <c r="AJR109" s="1"/>
      <c r="AJS109" s="1"/>
      <c r="AJT109" s="1"/>
      <c r="AJU109" s="1"/>
      <c r="AJV109" s="1"/>
      <c r="AJW109" s="1"/>
      <c r="AJX109" s="1"/>
      <c r="AJY109" s="1"/>
      <c r="AJZ109" s="1"/>
      <c r="AKA109" s="1"/>
      <c r="AKB109" s="1"/>
      <c r="AKC109" s="1"/>
      <c r="AKD109" s="1"/>
      <c r="AKE109" s="1"/>
      <c r="AKF109" s="1"/>
      <c r="AKG109" s="1"/>
      <c r="AKH109" s="1"/>
      <c r="AKI109" s="1"/>
      <c r="AKJ109" s="1"/>
      <c r="AKK109" s="1"/>
      <c r="AKL109" s="1"/>
      <c r="AKM109" s="1"/>
      <c r="AKN109" s="1"/>
      <c r="AKO109" s="1"/>
      <c r="AKP109" s="1"/>
      <c r="AKQ109" s="1"/>
      <c r="AKR109" s="1"/>
      <c r="AKS109" s="1"/>
      <c r="AKT109" s="1"/>
      <c r="AKU109" s="1"/>
      <c r="AKV109" s="1"/>
      <c r="AKW109" s="1"/>
      <c r="AKX109" s="1"/>
      <c r="AKY109" s="1"/>
      <c r="AKZ109" s="1"/>
      <c r="ALA109" s="1"/>
      <c r="ALB109" s="1"/>
      <c r="ALC109" s="1"/>
      <c r="ALD109" s="1"/>
      <c r="ALE109" s="1"/>
      <c r="ALF109" s="1"/>
      <c r="ALG109" s="1"/>
      <c r="ALH109" s="1"/>
      <c r="ALI109" s="1"/>
      <c r="ALJ109" s="1"/>
      <c r="ALK109" s="1"/>
      <c r="ALL109" s="1"/>
      <c r="ALM109" s="1"/>
      <c r="ALN109" s="1"/>
      <c r="ALO109" s="1"/>
      <c r="ALP109" s="1"/>
      <c r="ALQ109" s="1"/>
      <c r="ALR109" s="1"/>
      <c r="ALS109" s="1"/>
      <c r="ALT109" s="1"/>
      <c r="ALU109" s="1"/>
      <c r="ALV109" s="1"/>
      <c r="ALW109" s="1"/>
      <c r="ALX109" s="1"/>
      <c r="ALY109" s="1"/>
      <c r="ALZ109" s="1"/>
      <c r="AMA109" s="1"/>
      <c r="AMB109" s="1"/>
      <c r="AMC109" s="1"/>
      <c r="AMD109" s="1"/>
      <c r="AME109" s="1"/>
      <c r="AMF109" s="1"/>
      <c r="AMG109" s="1"/>
      <c r="AMH109" s="1"/>
      <c r="AMI109" s="1"/>
      <c r="AMJ109" s="1"/>
    </row>
    <row r="110" spans="1:1024" s="29" customFormat="1" ht="12.75" hidden="1">
      <c r="A110" s="37" t="s">
        <v>122</v>
      </c>
      <c r="B110" s="100"/>
      <c r="C110" s="100"/>
      <c r="D110" s="100"/>
      <c r="E110" s="100"/>
      <c r="F110" s="100">
        <f t="shared" si="9"/>
        <v>0</v>
      </c>
      <c r="G110" s="100"/>
      <c r="H110" s="100"/>
      <c r="I110" s="100">
        <f t="shared" si="10"/>
        <v>0</v>
      </c>
      <c r="J110" s="100"/>
      <c r="K110" s="103"/>
      <c r="L110" s="10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  <c r="VF110" s="1"/>
      <c r="VG110" s="1"/>
      <c r="VH110" s="1"/>
      <c r="VI110" s="1"/>
      <c r="VJ110" s="1"/>
      <c r="VK110" s="1"/>
      <c r="VL110" s="1"/>
      <c r="VM110" s="1"/>
      <c r="VN110" s="1"/>
      <c r="VO110" s="1"/>
      <c r="VP110" s="1"/>
      <c r="VQ110" s="1"/>
      <c r="VR110" s="1"/>
      <c r="VS110" s="1"/>
      <c r="VT110" s="1"/>
      <c r="VU110" s="1"/>
      <c r="VV110" s="1"/>
      <c r="VW110" s="1"/>
      <c r="VX110" s="1"/>
      <c r="VY110" s="1"/>
      <c r="VZ110" s="1"/>
      <c r="WA110" s="1"/>
      <c r="WB110" s="1"/>
      <c r="WC110" s="1"/>
      <c r="WD110" s="1"/>
      <c r="WE110" s="1"/>
      <c r="WF110" s="1"/>
      <c r="WG110" s="1"/>
      <c r="WH110" s="1"/>
      <c r="WI110" s="1"/>
      <c r="WJ110" s="1"/>
      <c r="WK110" s="1"/>
      <c r="WL110" s="1"/>
      <c r="WM110" s="1"/>
      <c r="WN110" s="1"/>
      <c r="WO110" s="1"/>
      <c r="WP110" s="1"/>
      <c r="WQ110" s="1"/>
      <c r="WR110" s="1"/>
      <c r="WS110" s="1"/>
      <c r="WT110" s="1"/>
      <c r="WU110" s="1"/>
      <c r="WV110" s="1"/>
      <c r="WW110" s="1"/>
      <c r="WX110" s="1"/>
      <c r="WY110" s="1"/>
      <c r="WZ110" s="1"/>
      <c r="XA110" s="1"/>
      <c r="XB110" s="1"/>
      <c r="XC110" s="1"/>
      <c r="XD110" s="1"/>
      <c r="XE110" s="1"/>
      <c r="XF110" s="1"/>
      <c r="XG110" s="1"/>
      <c r="XH110" s="1"/>
      <c r="XI110" s="1"/>
      <c r="XJ110" s="1"/>
      <c r="XK110" s="1"/>
      <c r="XL110" s="1"/>
      <c r="XM110" s="1"/>
      <c r="XN110" s="1"/>
      <c r="XO110" s="1"/>
      <c r="XP110" s="1"/>
      <c r="XQ110" s="1"/>
      <c r="XR110" s="1"/>
      <c r="XS110" s="1"/>
      <c r="XT110" s="1"/>
      <c r="XU110" s="1"/>
      <c r="XV110" s="1"/>
      <c r="XW110" s="1"/>
      <c r="XX110" s="1"/>
      <c r="XY110" s="1"/>
      <c r="XZ110" s="1"/>
      <c r="YA110" s="1"/>
      <c r="YB110" s="1"/>
      <c r="YC110" s="1"/>
      <c r="YD110" s="1"/>
      <c r="YE110" s="1"/>
      <c r="YF110" s="1"/>
      <c r="YG110" s="1"/>
      <c r="YH110" s="1"/>
      <c r="YI110" s="1"/>
      <c r="YJ110" s="1"/>
      <c r="YK110" s="1"/>
      <c r="YL110" s="1"/>
      <c r="YM110" s="1"/>
      <c r="YN110" s="1"/>
      <c r="YO110" s="1"/>
      <c r="YP110" s="1"/>
      <c r="YQ110" s="1"/>
      <c r="YR110" s="1"/>
      <c r="YS110" s="1"/>
      <c r="YT110" s="1"/>
      <c r="YU110" s="1"/>
      <c r="YV110" s="1"/>
      <c r="YW110" s="1"/>
      <c r="YX110" s="1"/>
      <c r="YY110" s="1"/>
      <c r="YZ110" s="1"/>
      <c r="ZA110" s="1"/>
      <c r="ZB110" s="1"/>
      <c r="ZC110" s="1"/>
      <c r="ZD110" s="1"/>
      <c r="ZE110" s="1"/>
      <c r="ZF110" s="1"/>
      <c r="ZG110" s="1"/>
      <c r="ZH110" s="1"/>
      <c r="ZI110" s="1"/>
      <c r="ZJ110" s="1"/>
      <c r="ZK110" s="1"/>
      <c r="ZL110" s="1"/>
      <c r="ZM110" s="1"/>
      <c r="ZN110" s="1"/>
      <c r="ZO110" s="1"/>
      <c r="ZP110" s="1"/>
      <c r="ZQ110" s="1"/>
      <c r="ZR110" s="1"/>
      <c r="ZS110" s="1"/>
      <c r="ZT110" s="1"/>
      <c r="ZU110" s="1"/>
      <c r="ZV110" s="1"/>
      <c r="ZW110" s="1"/>
      <c r="ZX110" s="1"/>
      <c r="ZY110" s="1"/>
      <c r="ZZ110" s="1"/>
      <c r="AAA110" s="1"/>
      <c r="AAB110" s="1"/>
      <c r="AAC110" s="1"/>
      <c r="AAD110" s="1"/>
      <c r="AAE110" s="1"/>
      <c r="AAF110" s="1"/>
      <c r="AAG110" s="1"/>
      <c r="AAH110" s="1"/>
      <c r="AAI110" s="1"/>
      <c r="AAJ110" s="1"/>
      <c r="AAK110" s="1"/>
      <c r="AAL110" s="1"/>
      <c r="AAM110" s="1"/>
      <c r="AAN110" s="1"/>
      <c r="AAO110" s="1"/>
      <c r="AAP110" s="1"/>
      <c r="AAQ110" s="1"/>
      <c r="AAR110" s="1"/>
      <c r="AAS110" s="1"/>
      <c r="AAT110" s="1"/>
      <c r="AAU110" s="1"/>
      <c r="AAV110" s="1"/>
      <c r="AAW110" s="1"/>
      <c r="AAX110" s="1"/>
      <c r="AAY110" s="1"/>
      <c r="AAZ110" s="1"/>
      <c r="ABA110" s="1"/>
      <c r="ABB110" s="1"/>
      <c r="ABC110" s="1"/>
      <c r="ABD110" s="1"/>
      <c r="ABE110" s="1"/>
      <c r="ABF110" s="1"/>
      <c r="ABG110" s="1"/>
      <c r="ABH110" s="1"/>
      <c r="ABI110" s="1"/>
      <c r="ABJ110" s="1"/>
      <c r="ABK110" s="1"/>
      <c r="ABL110" s="1"/>
      <c r="ABM110" s="1"/>
      <c r="ABN110" s="1"/>
      <c r="ABO110" s="1"/>
      <c r="ABP110" s="1"/>
      <c r="ABQ110" s="1"/>
      <c r="ABR110" s="1"/>
      <c r="ABS110" s="1"/>
      <c r="ABT110" s="1"/>
      <c r="ABU110" s="1"/>
      <c r="ABV110" s="1"/>
      <c r="ABW110" s="1"/>
      <c r="ABX110" s="1"/>
      <c r="ABY110" s="1"/>
      <c r="ABZ110" s="1"/>
      <c r="ACA110" s="1"/>
      <c r="ACB110" s="1"/>
      <c r="ACC110" s="1"/>
      <c r="ACD110" s="1"/>
      <c r="ACE110" s="1"/>
      <c r="ACF110" s="1"/>
      <c r="ACG110" s="1"/>
      <c r="ACH110" s="1"/>
      <c r="ACI110" s="1"/>
      <c r="ACJ110" s="1"/>
      <c r="ACK110" s="1"/>
      <c r="ACL110" s="1"/>
      <c r="ACM110" s="1"/>
      <c r="ACN110" s="1"/>
      <c r="ACO110" s="1"/>
      <c r="ACP110" s="1"/>
      <c r="ACQ110" s="1"/>
      <c r="ACR110" s="1"/>
      <c r="ACS110" s="1"/>
      <c r="ACT110" s="1"/>
      <c r="ACU110" s="1"/>
      <c r="ACV110" s="1"/>
      <c r="ACW110" s="1"/>
      <c r="ACX110" s="1"/>
      <c r="ACY110" s="1"/>
      <c r="ACZ110" s="1"/>
      <c r="ADA110" s="1"/>
      <c r="ADB110" s="1"/>
      <c r="ADC110" s="1"/>
      <c r="ADD110" s="1"/>
      <c r="ADE110" s="1"/>
      <c r="ADF110" s="1"/>
      <c r="ADG110" s="1"/>
      <c r="ADH110" s="1"/>
      <c r="ADI110" s="1"/>
      <c r="ADJ110" s="1"/>
      <c r="ADK110" s="1"/>
      <c r="ADL110" s="1"/>
      <c r="ADM110" s="1"/>
      <c r="ADN110" s="1"/>
      <c r="ADO110" s="1"/>
      <c r="ADP110" s="1"/>
      <c r="ADQ110" s="1"/>
      <c r="ADR110" s="1"/>
      <c r="ADS110" s="1"/>
      <c r="ADT110" s="1"/>
      <c r="ADU110" s="1"/>
      <c r="ADV110" s="1"/>
      <c r="ADW110" s="1"/>
      <c r="ADX110" s="1"/>
      <c r="ADY110" s="1"/>
      <c r="ADZ110" s="1"/>
      <c r="AEA110" s="1"/>
      <c r="AEB110" s="1"/>
      <c r="AEC110" s="1"/>
      <c r="AED110" s="1"/>
      <c r="AEE110" s="1"/>
      <c r="AEF110" s="1"/>
      <c r="AEG110" s="1"/>
      <c r="AEH110" s="1"/>
      <c r="AEI110" s="1"/>
      <c r="AEJ110" s="1"/>
      <c r="AEK110" s="1"/>
      <c r="AEL110" s="1"/>
      <c r="AEM110" s="1"/>
      <c r="AEN110" s="1"/>
      <c r="AEO110" s="1"/>
      <c r="AEP110" s="1"/>
      <c r="AEQ110" s="1"/>
      <c r="AER110" s="1"/>
      <c r="AES110" s="1"/>
      <c r="AET110" s="1"/>
      <c r="AEU110" s="1"/>
      <c r="AEV110" s="1"/>
      <c r="AEW110" s="1"/>
      <c r="AEX110" s="1"/>
      <c r="AEY110" s="1"/>
      <c r="AEZ110" s="1"/>
      <c r="AFA110" s="1"/>
      <c r="AFB110" s="1"/>
      <c r="AFC110" s="1"/>
      <c r="AFD110" s="1"/>
      <c r="AFE110" s="1"/>
      <c r="AFF110" s="1"/>
      <c r="AFG110" s="1"/>
      <c r="AFH110" s="1"/>
      <c r="AFI110" s="1"/>
      <c r="AFJ110" s="1"/>
      <c r="AFK110" s="1"/>
      <c r="AFL110" s="1"/>
      <c r="AFM110" s="1"/>
      <c r="AFN110" s="1"/>
      <c r="AFO110" s="1"/>
      <c r="AFP110" s="1"/>
      <c r="AFQ110" s="1"/>
      <c r="AFR110" s="1"/>
      <c r="AFS110" s="1"/>
      <c r="AFT110" s="1"/>
      <c r="AFU110" s="1"/>
      <c r="AFV110" s="1"/>
      <c r="AFW110" s="1"/>
      <c r="AFX110" s="1"/>
      <c r="AFY110" s="1"/>
      <c r="AFZ110" s="1"/>
      <c r="AGA110" s="1"/>
      <c r="AGB110" s="1"/>
      <c r="AGC110" s="1"/>
      <c r="AGD110" s="1"/>
      <c r="AGE110" s="1"/>
      <c r="AGF110" s="1"/>
      <c r="AGG110" s="1"/>
      <c r="AGH110" s="1"/>
      <c r="AGI110" s="1"/>
      <c r="AGJ110" s="1"/>
      <c r="AGK110" s="1"/>
      <c r="AGL110" s="1"/>
      <c r="AGM110" s="1"/>
      <c r="AGN110" s="1"/>
      <c r="AGO110" s="1"/>
      <c r="AGP110" s="1"/>
      <c r="AGQ110" s="1"/>
      <c r="AGR110" s="1"/>
      <c r="AGS110" s="1"/>
      <c r="AGT110" s="1"/>
      <c r="AGU110" s="1"/>
      <c r="AGV110" s="1"/>
      <c r="AGW110" s="1"/>
      <c r="AGX110" s="1"/>
      <c r="AGY110" s="1"/>
      <c r="AGZ110" s="1"/>
      <c r="AHA110" s="1"/>
      <c r="AHB110" s="1"/>
      <c r="AHC110" s="1"/>
      <c r="AHD110" s="1"/>
      <c r="AHE110" s="1"/>
      <c r="AHF110" s="1"/>
      <c r="AHG110" s="1"/>
      <c r="AHH110" s="1"/>
      <c r="AHI110" s="1"/>
      <c r="AHJ110" s="1"/>
      <c r="AHK110" s="1"/>
      <c r="AHL110" s="1"/>
      <c r="AHM110" s="1"/>
      <c r="AHN110" s="1"/>
      <c r="AHO110" s="1"/>
      <c r="AHP110" s="1"/>
      <c r="AHQ110" s="1"/>
      <c r="AHR110" s="1"/>
      <c r="AHS110" s="1"/>
      <c r="AHT110" s="1"/>
      <c r="AHU110" s="1"/>
      <c r="AHV110" s="1"/>
      <c r="AHW110" s="1"/>
      <c r="AHX110" s="1"/>
      <c r="AHY110" s="1"/>
      <c r="AHZ110" s="1"/>
      <c r="AIA110" s="1"/>
      <c r="AIB110" s="1"/>
      <c r="AIC110" s="1"/>
      <c r="AID110" s="1"/>
      <c r="AIE110" s="1"/>
      <c r="AIF110" s="1"/>
      <c r="AIG110" s="1"/>
      <c r="AIH110" s="1"/>
      <c r="AII110" s="1"/>
      <c r="AIJ110" s="1"/>
      <c r="AIK110" s="1"/>
      <c r="AIL110" s="1"/>
      <c r="AIM110" s="1"/>
      <c r="AIN110" s="1"/>
      <c r="AIO110" s="1"/>
      <c r="AIP110" s="1"/>
      <c r="AIQ110" s="1"/>
      <c r="AIR110" s="1"/>
      <c r="AIS110" s="1"/>
      <c r="AIT110" s="1"/>
      <c r="AIU110" s="1"/>
      <c r="AIV110" s="1"/>
      <c r="AIW110" s="1"/>
      <c r="AIX110" s="1"/>
      <c r="AIY110" s="1"/>
      <c r="AIZ110" s="1"/>
      <c r="AJA110" s="1"/>
      <c r="AJB110" s="1"/>
      <c r="AJC110" s="1"/>
      <c r="AJD110" s="1"/>
      <c r="AJE110" s="1"/>
      <c r="AJF110" s="1"/>
      <c r="AJG110" s="1"/>
      <c r="AJH110" s="1"/>
      <c r="AJI110" s="1"/>
      <c r="AJJ110" s="1"/>
      <c r="AJK110" s="1"/>
      <c r="AJL110" s="1"/>
      <c r="AJM110" s="1"/>
      <c r="AJN110" s="1"/>
      <c r="AJO110" s="1"/>
      <c r="AJP110" s="1"/>
      <c r="AJQ110" s="1"/>
      <c r="AJR110" s="1"/>
      <c r="AJS110" s="1"/>
      <c r="AJT110" s="1"/>
      <c r="AJU110" s="1"/>
      <c r="AJV110" s="1"/>
      <c r="AJW110" s="1"/>
      <c r="AJX110" s="1"/>
      <c r="AJY110" s="1"/>
      <c r="AJZ110" s="1"/>
      <c r="AKA110" s="1"/>
      <c r="AKB110" s="1"/>
      <c r="AKC110" s="1"/>
      <c r="AKD110" s="1"/>
      <c r="AKE110" s="1"/>
      <c r="AKF110" s="1"/>
      <c r="AKG110" s="1"/>
      <c r="AKH110" s="1"/>
      <c r="AKI110" s="1"/>
      <c r="AKJ110" s="1"/>
      <c r="AKK110" s="1"/>
      <c r="AKL110" s="1"/>
      <c r="AKM110" s="1"/>
      <c r="AKN110" s="1"/>
      <c r="AKO110" s="1"/>
      <c r="AKP110" s="1"/>
      <c r="AKQ110" s="1"/>
      <c r="AKR110" s="1"/>
      <c r="AKS110" s="1"/>
      <c r="AKT110" s="1"/>
      <c r="AKU110" s="1"/>
      <c r="AKV110" s="1"/>
      <c r="AKW110" s="1"/>
      <c r="AKX110" s="1"/>
      <c r="AKY110" s="1"/>
      <c r="AKZ110" s="1"/>
      <c r="ALA110" s="1"/>
      <c r="ALB110" s="1"/>
      <c r="ALC110" s="1"/>
      <c r="ALD110" s="1"/>
      <c r="ALE110" s="1"/>
      <c r="ALF110" s="1"/>
      <c r="ALG110" s="1"/>
      <c r="ALH110" s="1"/>
      <c r="ALI110" s="1"/>
      <c r="ALJ110" s="1"/>
      <c r="ALK110" s="1"/>
      <c r="ALL110" s="1"/>
      <c r="ALM110" s="1"/>
      <c r="ALN110" s="1"/>
      <c r="ALO110" s="1"/>
      <c r="ALP110" s="1"/>
      <c r="ALQ110" s="1"/>
      <c r="ALR110" s="1"/>
      <c r="ALS110" s="1"/>
      <c r="ALT110" s="1"/>
      <c r="ALU110" s="1"/>
      <c r="ALV110" s="1"/>
      <c r="ALW110" s="1"/>
      <c r="ALX110" s="1"/>
      <c r="ALY110" s="1"/>
      <c r="ALZ110" s="1"/>
      <c r="AMA110" s="1"/>
      <c r="AMB110" s="1"/>
      <c r="AMC110" s="1"/>
      <c r="AMD110" s="1"/>
      <c r="AME110" s="1"/>
      <c r="AMF110" s="1"/>
      <c r="AMG110" s="1"/>
      <c r="AMH110" s="1"/>
      <c r="AMI110" s="1"/>
      <c r="AMJ110" s="1"/>
    </row>
    <row r="111" spans="1:1024" s="29" customFormat="1" ht="12.75" hidden="1">
      <c r="A111" s="37" t="s">
        <v>123</v>
      </c>
      <c r="B111" s="100"/>
      <c r="C111" s="100"/>
      <c r="D111" s="100"/>
      <c r="E111" s="103"/>
      <c r="F111" s="100">
        <f t="shared" si="9"/>
        <v>0</v>
      </c>
      <c r="G111" s="103"/>
      <c r="H111" s="100"/>
      <c r="I111" s="100">
        <f t="shared" si="10"/>
        <v>0</v>
      </c>
      <c r="J111" s="103"/>
      <c r="K111" s="103"/>
      <c r="L111" s="10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  <c r="VF111" s="1"/>
      <c r="VG111" s="1"/>
      <c r="VH111" s="1"/>
      <c r="VI111" s="1"/>
      <c r="VJ111" s="1"/>
      <c r="VK111" s="1"/>
      <c r="VL111" s="1"/>
      <c r="VM111" s="1"/>
      <c r="VN111" s="1"/>
      <c r="VO111" s="1"/>
      <c r="VP111" s="1"/>
      <c r="VQ111" s="1"/>
      <c r="VR111" s="1"/>
      <c r="VS111" s="1"/>
      <c r="VT111" s="1"/>
      <c r="VU111" s="1"/>
      <c r="VV111" s="1"/>
      <c r="VW111" s="1"/>
      <c r="VX111" s="1"/>
      <c r="VY111" s="1"/>
      <c r="VZ111" s="1"/>
      <c r="WA111" s="1"/>
      <c r="WB111" s="1"/>
      <c r="WC111" s="1"/>
      <c r="WD111" s="1"/>
      <c r="WE111" s="1"/>
      <c r="WF111" s="1"/>
      <c r="WG111" s="1"/>
      <c r="WH111" s="1"/>
      <c r="WI111" s="1"/>
      <c r="WJ111" s="1"/>
      <c r="WK111" s="1"/>
      <c r="WL111" s="1"/>
      <c r="WM111" s="1"/>
      <c r="WN111" s="1"/>
      <c r="WO111" s="1"/>
      <c r="WP111" s="1"/>
      <c r="WQ111" s="1"/>
      <c r="WR111" s="1"/>
      <c r="WS111" s="1"/>
      <c r="WT111" s="1"/>
      <c r="WU111" s="1"/>
      <c r="WV111" s="1"/>
      <c r="WW111" s="1"/>
      <c r="WX111" s="1"/>
      <c r="WY111" s="1"/>
      <c r="WZ111" s="1"/>
      <c r="XA111" s="1"/>
      <c r="XB111" s="1"/>
      <c r="XC111" s="1"/>
      <c r="XD111" s="1"/>
      <c r="XE111" s="1"/>
      <c r="XF111" s="1"/>
      <c r="XG111" s="1"/>
      <c r="XH111" s="1"/>
      <c r="XI111" s="1"/>
      <c r="XJ111" s="1"/>
      <c r="XK111" s="1"/>
      <c r="XL111" s="1"/>
      <c r="XM111" s="1"/>
      <c r="XN111" s="1"/>
      <c r="XO111" s="1"/>
      <c r="XP111" s="1"/>
      <c r="XQ111" s="1"/>
      <c r="XR111" s="1"/>
      <c r="XS111" s="1"/>
      <c r="XT111" s="1"/>
      <c r="XU111" s="1"/>
      <c r="XV111" s="1"/>
      <c r="XW111" s="1"/>
      <c r="XX111" s="1"/>
      <c r="XY111" s="1"/>
      <c r="XZ111" s="1"/>
      <c r="YA111" s="1"/>
      <c r="YB111" s="1"/>
      <c r="YC111" s="1"/>
      <c r="YD111" s="1"/>
      <c r="YE111" s="1"/>
      <c r="YF111" s="1"/>
      <c r="YG111" s="1"/>
      <c r="YH111" s="1"/>
      <c r="YI111" s="1"/>
      <c r="YJ111" s="1"/>
      <c r="YK111" s="1"/>
      <c r="YL111" s="1"/>
      <c r="YM111" s="1"/>
      <c r="YN111" s="1"/>
      <c r="YO111" s="1"/>
      <c r="YP111" s="1"/>
      <c r="YQ111" s="1"/>
      <c r="YR111" s="1"/>
      <c r="YS111" s="1"/>
      <c r="YT111" s="1"/>
      <c r="YU111" s="1"/>
      <c r="YV111" s="1"/>
      <c r="YW111" s="1"/>
      <c r="YX111" s="1"/>
      <c r="YY111" s="1"/>
      <c r="YZ111" s="1"/>
      <c r="ZA111" s="1"/>
      <c r="ZB111" s="1"/>
      <c r="ZC111" s="1"/>
      <c r="ZD111" s="1"/>
      <c r="ZE111" s="1"/>
      <c r="ZF111" s="1"/>
      <c r="ZG111" s="1"/>
      <c r="ZH111" s="1"/>
      <c r="ZI111" s="1"/>
      <c r="ZJ111" s="1"/>
      <c r="ZK111" s="1"/>
      <c r="ZL111" s="1"/>
      <c r="ZM111" s="1"/>
      <c r="ZN111" s="1"/>
      <c r="ZO111" s="1"/>
      <c r="ZP111" s="1"/>
      <c r="ZQ111" s="1"/>
      <c r="ZR111" s="1"/>
      <c r="ZS111" s="1"/>
      <c r="ZT111" s="1"/>
      <c r="ZU111" s="1"/>
      <c r="ZV111" s="1"/>
      <c r="ZW111" s="1"/>
      <c r="ZX111" s="1"/>
      <c r="ZY111" s="1"/>
      <c r="ZZ111" s="1"/>
      <c r="AAA111" s="1"/>
      <c r="AAB111" s="1"/>
      <c r="AAC111" s="1"/>
      <c r="AAD111" s="1"/>
      <c r="AAE111" s="1"/>
      <c r="AAF111" s="1"/>
      <c r="AAG111" s="1"/>
      <c r="AAH111" s="1"/>
      <c r="AAI111" s="1"/>
      <c r="AAJ111" s="1"/>
      <c r="AAK111" s="1"/>
      <c r="AAL111" s="1"/>
      <c r="AAM111" s="1"/>
      <c r="AAN111" s="1"/>
      <c r="AAO111" s="1"/>
      <c r="AAP111" s="1"/>
      <c r="AAQ111" s="1"/>
      <c r="AAR111" s="1"/>
      <c r="AAS111" s="1"/>
      <c r="AAT111" s="1"/>
      <c r="AAU111" s="1"/>
      <c r="AAV111" s="1"/>
      <c r="AAW111" s="1"/>
      <c r="AAX111" s="1"/>
      <c r="AAY111" s="1"/>
      <c r="AAZ111" s="1"/>
      <c r="ABA111" s="1"/>
      <c r="ABB111" s="1"/>
      <c r="ABC111" s="1"/>
      <c r="ABD111" s="1"/>
      <c r="ABE111" s="1"/>
      <c r="ABF111" s="1"/>
      <c r="ABG111" s="1"/>
      <c r="ABH111" s="1"/>
      <c r="ABI111" s="1"/>
      <c r="ABJ111" s="1"/>
      <c r="ABK111" s="1"/>
      <c r="ABL111" s="1"/>
      <c r="ABM111" s="1"/>
      <c r="ABN111" s="1"/>
      <c r="ABO111" s="1"/>
      <c r="ABP111" s="1"/>
      <c r="ABQ111" s="1"/>
      <c r="ABR111" s="1"/>
      <c r="ABS111" s="1"/>
      <c r="ABT111" s="1"/>
      <c r="ABU111" s="1"/>
      <c r="ABV111" s="1"/>
      <c r="ABW111" s="1"/>
      <c r="ABX111" s="1"/>
      <c r="ABY111" s="1"/>
      <c r="ABZ111" s="1"/>
      <c r="ACA111" s="1"/>
      <c r="ACB111" s="1"/>
      <c r="ACC111" s="1"/>
      <c r="ACD111" s="1"/>
      <c r="ACE111" s="1"/>
      <c r="ACF111" s="1"/>
      <c r="ACG111" s="1"/>
      <c r="ACH111" s="1"/>
      <c r="ACI111" s="1"/>
      <c r="ACJ111" s="1"/>
      <c r="ACK111" s="1"/>
      <c r="ACL111" s="1"/>
      <c r="ACM111" s="1"/>
      <c r="ACN111" s="1"/>
      <c r="ACO111" s="1"/>
      <c r="ACP111" s="1"/>
      <c r="ACQ111" s="1"/>
      <c r="ACR111" s="1"/>
      <c r="ACS111" s="1"/>
      <c r="ACT111" s="1"/>
      <c r="ACU111" s="1"/>
      <c r="ACV111" s="1"/>
      <c r="ACW111" s="1"/>
      <c r="ACX111" s="1"/>
      <c r="ACY111" s="1"/>
      <c r="ACZ111" s="1"/>
      <c r="ADA111" s="1"/>
      <c r="ADB111" s="1"/>
      <c r="ADC111" s="1"/>
      <c r="ADD111" s="1"/>
      <c r="ADE111" s="1"/>
      <c r="ADF111" s="1"/>
      <c r="ADG111" s="1"/>
      <c r="ADH111" s="1"/>
      <c r="ADI111" s="1"/>
      <c r="ADJ111" s="1"/>
      <c r="ADK111" s="1"/>
      <c r="ADL111" s="1"/>
      <c r="ADM111" s="1"/>
      <c r="ADN111" s="1"/>
      <c r="ADO111" s="1"/>
      <c r="ADP111" s="1"/>
      <c r="ADQ111" s="1"/>
      <c r="ADR111" s="1"/>
      <c r="ADS111" s="1"/>
      <c r="ADT111" s="1"/>
      <c r="ADU111" s="1"/>
      <c r="ADV111" s="1"/>
      <c r="ADW111" s="1"/>
      <c r="ADX111" s="1"/>
      <c r="ADY111" s="1"/>
      <c r="ADZ111" s="1"/>
      <c r="AEA111" s="1"/>
      <c r="AEB111" s="1"/>
      <c r="AEC111" s="1"/>
      <c r="AED111" s="1"/>
      <c r="AEE111" s="1"/>
      <c r="AEF111" s="1"/>
      <c r="AEG111" s="1"/>
      <c r="AEH111" s="1"/>
      <c r="AEI111" s="1"/>
      <c r="AEJ111" s="1"/>
      <c r="AEK111" s="1"/>
      <c r="AEL111" s="1"/>
      <c r="AEM111" s="1"/>
      <c r="AEN111" s="1"/>
      <c r="AEO111" s="1"/>
      <c r="AEP111" s="1"/>
      <c r="AEQ111" s="1"/>
      <c r="AER111" s="1"/>
      <c r="AES111" s="1"/>
      <c r="AET111" s="1"/>
      <c r="AEU111" s="1"/>
      <c r="AEV111" s="1"/>
      <c r="AEW111" s="1"/>
      <c r="AEX111" s="1"/>
      <c r="AEY111" s="1"/>
      <c r="AEZ111" s="1"/>
      <c r="AFA111" s="1"/>
      <c r="AFB111" s="1"/>
      <c r="AFC111" s="1"/>
      <c r="AFD111" s="1"/>
      <c r="AFE111" s="1"/>
      <c r="AFF111" s="1"/>
      <c r="AFG111" s="1"/>
      <c r="AFH111" s="1"/>
      <c r="AFI111" s="1"/>
      <c r="AFJ111" s="1"/>
      <c r="AFK111" s="1"/>
      <c r="AFL111" s="1"/>
      <c r="AFM111" s="1"/>
      <c r="AFN111" s="1"/>
      <c r="AFO111" s="1"/>
      <c r="AFP111" s="1"/>
      <c r="AFQ111" s="1"/>
      <c r="AFR111" s="1"/>
      <c r="AFS111" s="1"/>
      <c r="AFT111" s="1"/>
      <c r="AFU111" s="1"/>
      <c r="AFV111" s="1"/>
      <c r="AFW111" s="1"/>
      <c r="AFX111" s="1"/>
      <c r="AFY111" s="1"/>
      <c r="AFZ111" s="1"/>
      <c r="AGA111" s="1"/>
      <c r="AGB111" s="1"/>
      <c r="AGC111" s="1"/>
      <c r="AGD111" s="1"/>
      <c r="AGE111" s="1"/>
      <c r="AGF111" s="1"/>
      <c r="AGG111" s="1"/>
      <c r="AGH111" s="1"/>
      <c r="AGI111" s="1"/>
      <c r="AGJ111" s="1"/>
      <c r="AGK111" s="1"/>
      <c r="AGL111" s="1"/>
      <c r="AGM111" s="1"/>
      <c r="AGN111" s="1"/>
      <c r="AGO111" s="1"/>
      <c r="AGP111" s="1"/>
      <c r="AGQ111" s="1"/>
      <c r="AGR111" s="1"/>
      <c r="AGS111" s="1"/>
      <c r="AGT111" s="1"/>
      <c r="AGU111" s="1"/>
      <c r="AGV111" s="1"/>
      <c r="AGW111" s="1"/>
      <c r="AGX111" s="1"/>
      <c r="AGY111" s="1"/>
      <c r="AGZ111" s="1"/>
      <c r="AHA111" s="1"/>
      <c r="AHB111" s="1"/>
      <c r="AHC111" s="1"/>
      <c r="AHD111" s="1"/>
      <c r="AHE111" s="1"/>
      <c r="AHF111" s="1"/>
      <c r="AHG111" s="1"/>
      <c r="AHH111" s="1"/>
      <c r="AHI111" s="1"/>
      <c r="AHJ111" s="1"/>
      <c r="AHK111" s="1"/>
      <c r="AHL111" s="1"/>
      <c r="AHM111" s="1"/>
      <c r="AHN111" s="1"/>
      <c r="AHO111" s="1"/>
      <c r="AHP111" s="1"/>
      <c r="AHQ111" s="1"/>
      <c r="AHR111" s="1"/>
      <c r="AHS111" s="1"/>
      <c r="AHT111" s="1"/>
      <c r="AHU111" s="1"/>
      <c r="AHV111" s="1"/>
      <c r="AHW111" s="1"/>
      <c r="AHX111" s="1"/>
      <c r="AHY111" s="1"/>
      <c r="AHZ111" s="1"/>
      <c r="AIA111" s="1"/>
      <c r="AIB111" s="1"/>
      <c r="AIC111" s="1"/>
      <c r="AID111" s="1"/>
      <c r="AIE111" s="1"/>
      <c r="AIF111" s="1"/>
      <c r="AIG111" s="1"/>
      <c r="AIH111" s="1"/>
      <c r="AII111" s="1"/>
      <c r="AIJ111" s="1"/>
      <c r="AIK111" s="1"/>
      <c r="AIL111" s="1"/>
      <c r="AIM111" s="1"/>
      <c r="AIN111" s="1"/>
      <c r="AIO111" s="1"/>
      <c r="AIP111" s="1"/>
      <c r="AIQ111" s="1"/>
      <c r="AIR111" s="1"/>
      <c r="AIS111" s="1"/>
      <c r="AIT111" s="1"/>
      <c r="AIU111" s="1"/>
      <c r="AIV111" s="1"/>
      <c r="AIW111" s="1"/>
      <c r="AIX111" s="1"/>
      <c r="AIY111" s="1"/>
      <c r="AIZ111" s="1"/>
      <c r="AJA111" s="1"/>
      <c r="AJB111" s="1"/>
      <c r="AJC111" s="1"/>
      <c r="AJD111" s="1"/>
      <c r="AJE111" s="1"/>
      <c r="AJF111" s="1"/>
      <c r="AJG111" s="1"/>
      <c r="AJH111" s="1"/>
      <c r="AJI111" s="1"/>
      <c r="AJJ111" s="1"/>
      <c r="AJK111" s="1"/>
      <c r="AJL111" s="1"/>
      <c r="AJM111" s="1"/>
      <c r="AJN111" s="1"/>
      <c r="AJO111" s="1"/>
      <c r="AJP111" s="1"/>
      <c r="AJQ111" s="1"/>
      <c r="AJR111" s="1"/>
      <c r="AJS111" s="1"/>
      <c r="AJT111" s="1"/>
      <c r="AJU111" s="1"/>
      <c r="AJV111" s="1"/>
      <c r="AJW111" s="1"/>
      <c r="AJX111" s="1"/>
      <c r="AJY111" s="1"/>
      <c r="AJZ111" s="1"/>
      <c r="AKA111" s="1"/>
      <c r="AKB111" s="1"/>
      <c r="AKC111" s="1"/>
      <c r="AKD111" s="1"/>
      <c r="AKE111" s="1"/>
      <c r="AKF111" s="1"/>
      <c r="AKG111" s="1"/>
      <c r="AKH111" s="1"/>
      <c r="AKI111" s="1"/>
      <c r="AKJ111" s="1"/>
      <c r="AKK111" s="1"/>
      <c r="AKL111" s="1"/>
      <c r="AKM111" s="1"/>
      <c r="AKN111" s="1"/>
      <c r="AKO111" s="1"/>
      <c r="AKP111" s="1"/>
      <c r="AKQ111" s="1"/>
      <c r="AKR111" s="1"/>
      <c r="AKS111" s="1"/>
      <c r="AKT111" s="1"/>
      <c r="AKU111" s="1"/>
      <c r="AKV111" s="1"/>
      <c r="AKW111" s="1"/>
      <c r="AKX111" s="1"/>
      <c r="AKY111" s="1"/>
      <c r="AKZ111" s="1"/>
      <c r="ALA111" s="1"/>
      <c r="ALB111" s="1"/>
      <c r="ALC111" s="1"/>
      <c r="ALD111" s="1"/>
      <c r="ALE111" s="1"/>
      <c r="ALF111" s="1"/>
      <c r="ALG111" s="1"/>
      <c r="ALH111" s="1"/>
      <c r="ALI111" s="1"/>
      <c r="ALJ111" s="1"/>
      <c r="ALK111" s="1"/>
      <c r="ALL111" s="1"/>
      <c r="ALM111" s="1"/>
      <c r="ALN111" s="1"/>
      <c r="ALO111" s="1"/>
      <c r="ALP111" s="1"/>
      <c r="ALQ111" s="1"/>
      <c r="ALR111" s="1"/>
      <c r="ALS111" s="1"/>
      <c r="ALT111" s="1"/>
      <c r="ALU111" s="1"/>
      <c r="ALV111" s="1"/>
      <c r="ALW111" s="1"/>
      <c r="ALX111" s="1"/>
      <c r="ALY111" s="1"/>
      <c r="ALZ111" s="1"/>
      <c r="AMA111" s="1"/>
      <c r="AMB111" s="1"/>
      <c r="AMC111" s="1"/>
      <c r="AMD111" s="1"/>
      <c r="AME111" s="1"/>
      <c r="AMF111" s="1"/>
      <c r="AMG111" s="1"/>
      <c r="AMH111" s="1"/>
      <c r="AMI111" s="1"/>
      <c r="AMJ111" s="1"/>
    </row>
    <row r="112" spans="1:1024" s="29" customFormat="1" ht="12.75">
      <c r="A112" s="37" t="s">
        <v>124</v>
      </c>
      <c r="B112" s="100">
        <f>B201</f>
        <v>0</v>
      </c>
      <c r="C112" s="100">
        <f>C201</f>
        <v>0</v>
      </c>
      <c r="D112" s="106">
        <f>D201</f>
        <v>0</v>
      </c>
      <c r="E112" s="103">
        <f>E201</f>
        <v>0</v>
      </c>
      <c r="F112" s="100">
        <f t="shared" si="9"/>
        <v>0</v>
      </c>
      <c r="G112" s="103">
        <f>G201</f>
        <v>0</v>
      </c>
      <c r="H112" s="106">
        <f>H201</f>
        <v>0</v>
      </c>
      <c r="I112" s="100">
        <f t="shared" si="10"/>
        <v>0</v>
      </c>
      <c r="J112" s="103">
        <f>J201</f>
        <v>0</v>
      </c>
      <c r="K112" s="107"/>
      <c r="L112" s="104">
        <f>E112-H112</f>
        <v>0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  <c r="VF112" s="1"/>
      <c r="VG112" s="1"/>
      <c r="VH112" s="1"/>
      <c r="VI112" s="1"/>
      <c r="VJ112" s="1"/>
      <c r="VK112" s="1"/>
      <c r="VL112" s="1"/>
      <c r="VM112" s="1"/>
      <c r="VN112" s="1"/>
      <c r="VO112" s="1"/>
      <c r="VP112" s="1"/>
      <c r="VQ112" s="1"/>
      <c r="VR112" s="1"/>
      <c r="VS112" s="1"/>
      <c r="VT112" s="1"/>
      <c r="VU112" s="1"/>
      <c r="VV112" s="1"/>
      <c r="VW112" s="1"/>
      <c r="VX112" s="1"/>
      <c r="VY112" s="1"/>
      <c r="VZ112" s="1"/>
      <c r="WA112" s="1"/>
      <c r="WB112" s="1"/>
      <c r="WC112" s="1"/>
      <c r="WD112" s="1"/>
      <c r="WE112" s="1"/>
      <c r="WF112" s="1"/>
      <c r="WG112" s="1"/>
      <c r="WH112" s="1"/>
      <c r="WI112" s="1"/>
      <c r="WJ112" s="1"/>
      <c r="WK112" s="1"/>
      <c r="WL112" s="1"/>
      <c r="WM112" s="1"/>
      <c r="WN112" s="1"/>
      <c r="WO112" s="1"/>
      <c r="WP112" s="1"/>
      <c r="WQ112" s="1"/>
      <c r="WR112" s="1"/>
      <c r="WS112" s="1"/>
      <c r="WT112" s="1"/>
      <c r="WU112" s="1"/>
      <c r="WV112" s="1"/>
      <c r="WW112" s="1"/>
      <c r="WX112" s="1"/>
      <c r="WY112" s="1"/>
      <c r="WZ112" s="1"/>
      <c r="XA112" s="1"/>
      <c r="XB112" s="1"/>
      <c r="XC112" s="1"/>
      <c r="XD112" s="1"/>
      <c r="XE112" s="1"/>
      <c r="XF112" s="1"/>
      <c r="XG112" s="1"/>
      <c r="XH112" s="1"/>
      <c r="XI112" s="1"/>
      <c r="XJ112" s="1"/>
      <c r="XK112" s="1"/>
      <c r="XL112" s="1"/>
      <c r="XM112" s="1"/>
      <c r="XN112" s="1"/>
      <c r="XO112" s="1"/>
      <c r="XP112" s="1"/>
      <c r="XQ112" s="1"/>
      <c r="XR112" s="1"/>
      <c r="XS112" s="1"/>
      <c r="XT112" s="1"/>
      <c r="XU112" s="1"/>
      <c r="XV112" s="1"/>
      <c r="XW112" s="1"/>
      <c r="XX112" s="1"/>
      <c r="XY112" s="1"/>
      <c r="XZ112" s="1"/>
      <c r="YA112" s="1"/>
      <c r="YB112" s="1"/>
      <c r="YC112" s="1"/>
      <c r="YD112" s="1"/>
      <c r="YE112" s="1"/>
      <c r="YF112" s="1"/>
      <c r="YG112" s="1"/>
      <c r="YH112" s="1"/>
      <c r="YI112" s="1"/>
      <c r="YJ112" s="1"/>
      <c r="YK112" s="1"/>
      <c r="YL112" s="1"/>
      <c r="YM112" s="1"/>
      <c r="YN112" s="1"/>
      <c r="YO112" s="1"/>
      <c r="YP112" s="1"/>
      <c r="YQ112" s="1"/>
      <c r="YR112" s="1"/>
      <c r="YS112" s="1"/>
      <c r="YT112" s="1"/>
      <c r="YU112" s="1"/>
      <c r="YV112" s="1"/>
      <c r="YW112" s="1"/>
      <c r="YX112" s="1"/>
      <c r="YY112" s="1"/>
      <c r="YZ112" s="1"/>
      <c r="ZA112" s="1"/>
      <c r="ZB112" s="1"/>
      <c r="ZC112" s="1"/>
      <c r="ZD112" s="1"/>
      <c r="ZE112" s="1"/>
      <c r="ZF112" s="1"/>
      <c r="ZG112" s="1"/>
      <c r="ZH112" s="1"/>
      <c r="ZI112" s="1"/>
      <c r="ZJ112" s="1"/>
      <c r="ZK112" s="1"/>
      <c r="ZL112" s="1"/>
      <c r="ZM112" s="1"/>
      <c r="ZN112" s="1"/>
      <c r="ZO112" s="1"/>
      <c r="ZP112" s="1"/>
      <c r="ZQ112" s="1"/>
      <c r="ZR112" s="1"/>
      <c r="ZS112" s="1"/>
      <c r="ZT112" s="1"/>
      <c r="ZU112" s="1"/>
      <c r="ZV112" s="1"/>
      <c r="ZW112" s="1"/>
      <c r="ZX112" s="1"/>
      <c r="ZY112" s="1"/>
      <c r="ZZ112" s="1"/>
      <c r="AAA112" s="1"/>
      <c r="AAB112" s="1"/>
      <c r="AAC112" s="1"/>
      <c r="AAD112" s="1"/>
      <c r="AAE112" s="1"/>
      <c r="AAF112" s="1"/>
      <c r="AAG112" s="1"/>
      <c r="AAH112" s="1"/>
      <c r="AAI112" s="1"/>
      <c r="AAJ112" s="1"/>
      <c r="AAK112" s="1"/>
      <c r="AAL112" s="1"/>
      <c r="AAM112" s="1"/>
      <c r="AAN112" s="1"/>
      <c r="AAO112" s="1"/>
      <c r="AAP112" s="1"/>
      <c r="AAQ112" s="1"/>
      <c r="AAR112" s="1"/>
      <c r="AAS112" s="1"/>
      <c r="AAT112" s="1"/>
      <c r="AAU112" s="1"/>
      <c r="AAV112" s="1"/>
      <c r="AAW112" s="1"/>
      <c r="AAX112" s="1"/>
      <c r="AAY112" s="1"/>
      <c r="AAZ112" s="1"/>
      <c r="ABA112" s="1"/>
      <c r="ABB112" s="1"/>
      <c r="ABC112" s="1"/>
      <c r="ABD112" s="1"/>
      <c r="ABE112" s="1"/>
      <c r="ABF112" s="1"/>
      <c r="ABG112" s="1"/>
      <c r="ABH112" s="1"/>
      <c r="ABI112" s="1"/>
      <c r="ABJ112" s="1"/>
      <c r="ABK112" s="1"/>
      <c r="ABL112" s="1"/>
      <c r="ABM112" s="1"/>
      <c r="ABN112" s="1"/>
      <c r="ABO112" s="1"/>
      <c r="ABP112" s="1"/>
      <c r="ABQ112" s="1"/>
      <c r="ABR112" s="1"/>
      <c r="ABS112" s="1"/>
      <c r="ABT112" s="1"/>
      <c r="ABU112" s="1"/>
      <c r="ABV112" s="1"/>
      <c r="ABW112" s="1"/>
      <c r="ABX112" s="1"/>
      <c r="ABY112" s="1"/>
      <c r="ABZ112" s="1"/>
      <c r="ACA112" s="1"/>
      <c r="ACB112" s="1"/>
      <c r="ACC112" s="1"/>
      <c r="ACD112" s="1"/>
      <c r="ACE112" s="1"/>
      <c r="ACF112" s="1"/>
      <c r="ACG112" s="1"/>
      <c r="ACH112" s="1"/>
      <c r="ACI112" s="1"/>
      <c r="ACJ112" s="1"/>
      <c r="ACK112" s="1"/>
      <c r="ACL112" s="1"/>
      <c r="ACM112" s="1"/>
      <c r="ACN112" s="1"/>
      <c r="ACO112" s="1"/>
      <c r="ACP112" s="1"/>
      <c r="ACQ112" s="1"/>
      <c r="ACR112" s="1"/>
      <c r="ACS112" s="1"/>
      <c r="ACT112" s="1"/>
      <c r="ACU112" s="1"/>
      <c r="ACV112" s="1"/>
      <c r="ACW112" s="1"/>
      <c r="ACX112" s="1"/>
      <c r="ACY112" s="1"/>
      <c r="ACZ112" s="1"/>
      <c r="ADA112" s="1"/>
      <c r="ADB112" s="1"/>
      <c r="ADC112" s="1"/>
      <c r="ADD112" s="1"/>
      <c r="ADE112" s="1"/>
      <c r="ADF112" s="1"/>
      <c r="ADG112" s="1"/>
      <c r="ADH112" s="1"/>
      <c r="ADI112" s="1"/>
      <c r="ADJ112" s="1"/>
      <c r="ADK112" s="1"/>
      <c r="ADL112" s="1"/>
      <c r="ADM112" s="1"/>
      <c r="ADN112" s="1"/>
      <c r="ADO112" s="1"/>
      <c r="ADP112" s="1"/>
      <c r="ADQ112" s="1"/>
      <c r="ADR112" s="1"/>
      <c r="ADS112" s="1"/>
      <c r="ADT112" s="1"/>
      <c r="ADU112" s="1"/>
      <c r="ADV112" s="1"/>
      <c r="ADW112" s="1"/>
      <c r="ADX112" s="1"/>
      <c r="ADY112" s="1"/>
      <c r="ADZ112" s="1"/>
      <c r="AEA112" s="1"/>
      <c r="AEB112" s="1"/>
      <c r="AEC112" s="1"/>
      <c r="AED112" s="1"/>
      <c r="AEE112" s="1"/>
      <c r="AEF112" s="1"/>
      <c r="AEG112" s="1"/>
      <c r="AEH112" s="1"/>
      <c r="AEI112" s="1"/>
      <c r="AEJ112" s="1"/>
      <c r="AEK112" s="1"/>
      <c r="AEL112" s="1"/>
      <c r="AEM112" s="1"/>
      <c r="AEN112" s="1"/>
      <c r="AEO112" s="1"/>
      <c r="AEP112" s="1"/>
      <c r="AEQ112" s="1"/>
      <c r="AER112" s="1"/>
      <c r="AES112" s="1"/>
      <c r="AET112" s="1"/>
      <c r="AEU112" s="1"/>
      <c r="AEV112" s="1"/>
      <c r="AEW112" s="1"/>
      <c r="AEX112" s="1"/>
      <c r="AEY112" s="1"/>
      <c r="AEZ112" s="1"/>
      <c r="AFA112" s="1"/>
      <c r="AFB112" s="1"/>
      <c r="AFC112" s="1"/>
      <c r="AFD112" s="1"/>
      <c r="AFE112" s="1"/>
      <c r="AFF112" s="1"/>
      <c r="AFG112" s="1"/>
      <c r="AFH112" s="1"/>
      <c r="AFI112" s="1"/>
      <c r="AFJ112" s="1"/>
      <c r="AFK112" s="1"/>
      <c r="AFL112" s="1"/>
      <c r="AFM112" s="1"/>
      <c r="AFN112" s="1"/>
      <c r="AFO112" s="1"/>
      <c r="AFP112" s="1"/>
      <c r="AFQ112" s="1"/>
      <c r="AFR112" s="1"/>
      <c r="AFS112" s="1"/>
      <c r="AFT112" s="1"/>
      <c r="AFU112" s="1"/>
      <c r="AFV112" s="1"/>
      <c r="AFW112" s="1"/>
      <c r="AFX112" s="1"/>
      <c r="AFY112" s="1"/>
      <c r="AFZ112" s="1"/>
      <c r="AGA112" s="1"/>
      <c r="AGB112" s="1"/>
      <c r="AGC112" s="1"/>
      <c r="AGD112" s="1"/>
      <c r="AGE112" s="1"/>
      <c r="AGF112" s="1"/>
      <c r="AGG112" s="1"/>
      <c r="AGH112" s="1"/>
      <c r="AGI112" s="1"/>
      <c r="AGJ112" s="1"/>
      <c r="AGK112" s="1"/>
      <c r="AGL112" s="1"/>
      <c r="AGM112" s="1"/>
      <c r="AGN112" s="1"/>
      <c r="AGO112" s="1"/>
      <c r="AGP112" s="1"/>
      <c r="AGQ112" s="1"/>
      <c r="AGR112" s="1"/>
      <c r="AGS112" s="1"/>
      <c r="AGT112" s="1"/>
      <c r="AGU112" s="1"/>
      <c r="AGV112" s="1"/>
      <c r="AGW112" s="1"/>
      <c r="AGX112" s="1"/>
      <c r="AGY112" s="1"/>
      <c r="AGZ112" s="1"/>
      <c r="AHA112" s="1"/>
      <c r="AHB112" s="1"/>
      <c r="AHC112" s="1"/>
      <c r="AHD112" s="1"/>
      <c r="AHE112" s="1"/>
      <c r="AHF112" s="1"/>
      <c r="AHG112" s="1"/>
      <c r="AHH112" s="1"/>
      <c r="AHI112" s="1"/>
      <c r="AHJ112" s="1"/>
      <c r="AHK112" s="1"/>
      <c r="AHL112" s="1"/>
      <c r="AHM112" s="1"/>
      <c r="AHN112" s="1"/>
      <c r="AHO112" s="1"/>
      <c r="AHP112" s="1"/>
      <c r="AHQ112" s="1"/>
      <c r="AHR112" s="1"/>
      <c r="AHS112" s="1"/>
      <c r="AHT112" s="1"/>
      <c r="AHU112" s="1"/>
      <c r="AHV112" s="1"/>
      <c r="AHW112" s="1"/>
      <c r="AHX112" s="1"/>
      <c r="AHY112" s="1"/>
      <c r="AHZ112" s="1"/>
      <c r="AIA112" s="1"/>
      <c r="AIB112" s="1"/>
      <c r="AIC112" s="1"/>
      <c r="AID112" s="1"/>
      <c r="AIE112" s="1"/>
      <c r="AIF112" s="1"/>
      <c r="AIG112" s="1"/>
      <c r="AIH112" s="1"/>
      <c r="AII112" s="1"/>
      <c r="AIJ112" s="1"/>
      <c r="AIK112" s="1"/>
      <c r="AIL112" s="1"/>
      <c r="AIM112" s="1"/>
      <c r="AIN112" s="1"/>
      <c r="AIO112" s="1"/>
      <c r="AIP112" s="1"/>
      <c r="AIQ112" s="1"/>
      <c r="AIR112" s="1"/>
      <c r="AIS112" s="1"/>
      <c r="AIT112" s="1"/>
      <c r="AIU112" s="1"/>
      <c r="AIV112" s="1"/>
      <c r="AIW112" s="1"/>
      <c r="AIX112" s="1"/>
      <c r="AIY112" s="1"/>
      <c r="AIZ112" s="1"/>
      <c r="AJA112" s="1"/>
      <c r="AJB112" s="1"/>
      <c r="AJC112" s="1"/>
      <c r="AJD112" s="1"/>
      <c r="AJE112" s="1"/>
      <c r="AJF112" s="1"/>
      <c r="AJG112" s="1"/>
      <c r="AJH112" s="1"/>
      <c r="AJI112" s="1"/>
      <c r="AJJ112" s="1"/>
      <c r="AJK112" s="1"/>
      <c r="AJL112" s="1"/>
      <c r="AJM112" s="1"/>
      <c r="AJN112" s="1"/>
      <c r="AJO112" s="1"/>
      <c r="AJP112" s="1"/>
      <c r="AJQ112" s="1"/>
      <c r="AJR112" s="1"/>
      <c r="AJS112" s="1"/>
      <c r="AJT112" s="1"/>
      <c r="AJU112" s="1"/>
      <c r="AJV112" s="1"/>
      <c r="AJW112" s="1"/>
      <c r="AJX112" s="1"/>
      <c r="AJY112" s="1"/>
      <c r="AJZ112" s="1"/>
      <c r="AKA112" s="1"/>
      <c r="AKB112" s="1"/>
      <c r="AKC112" s="1"/>
      <c r="AKD112" s="1"/>
      <c r="AKE112" s="1"/>
      <c r="AKF112" s="1"/>
      <c r="AKG112" s="1"/>
      <c r="AKH112" s="1"/>
      <c r="AKI112" s="1"/>
      <c r="AKJ112" s="1"/>
      <c r="AKK112" s="1"/>
      <c r="AKL112" s="1"/>
      <c r="AKM112" s="1"/>
      <c r="AKN112" s="1"/>
      <c r="AKO112" s="1"/>
      <c r="AKP112" s="1"/>
      <c r="AKQ112" s="1"/>
      <c r="AKR112" s="1"/>
      <c r="AKS112" s="1"/>
      <c r="AKT112" s="1"/>
      <c r="AKU112" s="1"/>
      <c r="AKV112" s="1"/>
      <c r="AKW112" s="1"/>
      <c r="AKX112" s="1"/>
      <c r="AKY112" s="1"/>
      <c r="AKZ112" s="1"/>
      <c r="ALA112" s="1"/>
      <c r="ALB112" s="1"/>
      <c r="ALC112" s="1"/>
      <c r="ALD112" s="1"/>
      <c r="ALE112" s="1"/>
      <c r="ALF112" s="1"/>
      <c r="ALG112" s="1"/>
      <c r="ALH112" s="1"/>
      <c r="ALI112" s="1"/>
      <c r="ALJ112" s="1"/>
      <c r="ALK112" s="1"/>
      <c r="ALL112" s="1"/>
      <c r="ALM112" s="1"/>
      <c r="ALN112" s="1"/>
      <c r="ALO112" s="1"/>
      <c r="ALP112" s="1"/>
      <c r="ALQ112" s="1"/>
      <c r="ALR112" s="1"/>
      <c r="ALS112" s="1"/>
      <c r="ALT112" s="1"/>
      <c r="ALU112" s="1"/>
      <c r="ALV112" s="1"/>
      <c r="ALW112" s="1"/>
      <c r="ALX112" s="1"/>
      <c r="ALY112" s="1"/>
      <c r="ALZ112" s="1"/>
      <c r="AMA112" s="1"/>
      <c r="AMB112" s="1"/>
      <c r="AMC112" s="1"/>
      <c r="AMD112" s="1"/>
      <c r="AME112" s="1"/>
      <c r="AMF112" s="1"/>
      <c r="AMG112" s="1"/>
      <c r="AMH112" s="1"/>
      <c r="AMI112" s="1"/>
      <c r="AMJ112" s="1"/>
    </row>
    <row r="113" spans="1:1024" s="29" customFormat="1" ht="12.75">
      <c r="A113" s="84" t="s">
        <v>125</v>
      </c>
      <c r="B113" s="108">
        <f>SUM(B100+B112)</f>
        <v>300767</v>
      </c>
      <c r="C113" s="108">
        <f>SUM(C100+C112)</f>
        <v>300767</v>
      </c>
      <c r="D113" s="108">
        <f>SUM(D100+D112)</f>
        <v>162686.22</v>
      </c>
      <c r="E113" s="108">
        <f>SUM(E100+E112)</f>
        <v>194711.08000000002</v>
      </c>
      <c r="F113" s="109">
        <f t="shared" si="9"/>
        <v>106055.91999999998</v>
      </c>
      <c r="G113" s="108">
        <f>SUM(G100+G112)</f>
        <v>53072.97</v>
      </c>
      <c r="H113" s="108">
        <f>SUM(H100+H112)</f>
        <v>53266.21</v>
      </c>
      <c r="I113" s="109">
        <f t="shared" si="10"/>
        <v>247500.79</v>
      </c>
      <c r="J113" s="108">
        <f>SUM(J100+J112)</f>
        <v>53266.21</v>
      </c>
      <c r="K113" s="108"/>
      <c r="L113" s="110">
        <f>SUM(L100+L112)</f>
        <v>0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"/>
      <c r="PD113" s="1"/>
      <c r="PE113" s="1"/>
      <c r="PF113" s="1"/>
      <c r="PG113" s="1"/>
      <c r="PH113" s="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1"/>
      <c r="RA113" s="1"/>
      <c r="RB113" s="1"/>
      <c r="RC113" s="1"/>
      <c r="RD113" s="1"/>
      <c r="RE113" s="1"/>
      <c r="RF113" s="1"/>
      <c r="RG113" s="1"/>
      <c r="RH113" s="1"/>
      <c r="RI113" s="1"/>
      <c r="RJ113" s="1"/>
      <c r="RK113" s="1"/>
      <c r="RL113" s="1"/>
      <c r="RM113" s="1"/>
      <c r="RN113" s="1"/>
      <c r="RO113" s="1"/>
      <c r="RP113" s="1"/>
      <c r="RQ113" s="1"/>
      <c r="RR113" s="1"/>
      <c r="RS113" s="1"/>
      <c r="RT113" s="1"/>
      <c r="RU113" s="1"/>
      <c r="RV113" s="1"/>
      <c r="RW113" s="1"/>
      <c r="RX113" s="1"/>
      <c r="RY113" s="1"/>
      <c r="RZ113" s="1"/>
      <c r="SA113" s="1"/>
      <c r="SB113" s="1"/>
      <c r="SC113" s="1"/>
      <c r="SD113" s="1"/>
      <c r="SE113" s="1"/>
      <c r="SF113" s="1"/>
      <c r="SG113" s="1"/>
      <c r="SH113" s="1"/>
      <c r="SI113" s="1"/>
      <c r="SJ113" s="1"/>
      <c r="SK113" s="1"/>
      <c r="SL113" s="1"/>
      <c r="SM113" s="1"/>
      <c r="SN113" s="1"/>
      <c r="SO113" s="1"/>
      <c r="SP113" s="1"/>
      <c r="SQ113" s="1"/>
      <c r="SR113" s="1"/>
      <c r="SS113" s="1"/>
      <c r="ST113" s="1"/>
      <c r="SU113" s="1"/>
      <c r="SV113" s="1"/>
      <c r="SW113" s="1"/>
      <c r="SX113" s="1"/>
      <c r="SY113" s="1"/>
      <c r="SZ113" s="1"/>
      <c r="TA113" s="1"/>
      <c r="TB113" s="1"/>
      <c r="TC113" s="1"/>
      <c r="TD113" s="1"/>
      <c r="TE113" s="1"/>
      <c r="TF113" s="1"/>
      <c r="TG113" s="1"/>
      <c r="TH113" s="1"/>
      <c r="TI113" s="1"/>
      <c r="TJ113" s="1"/>
      <c r="TK113" s="1"/>
      <c r="TL113" s="1"/>
      <c r="TM113" s="1"/>
      <c r="TN113" s="1"/>
      <c r="TO113" s="1"/>
      <c r="TP113" s="1"/>
      <c r="TQ113" s="1"/>
      <c r="TR113" s="1"/>
      <c r="TS113" s="1"/>
      <c r="TT113" s="1"/>
      <c r="TU113" s="1"/>
      <c r="TV113" s="1"/>
      <c r="TW113" s="1"/>
      <c r="TX113" s="1"/>
      <c r="TY113" s="1"/>
      <c r="TZ113" s="1"/>
      <c r="UA113" s="1"/>
      <c r="UB113" s="1"/>
      <c r="UC113" s="1"/>
      <c r="UD113" s="1"/>
      <c r="UE113" s="1"/>
      <c r="UF113" s="1"/>
      <c r="UG113" s="1"/>
      <c r="UH113" s="1"/>
      <c r="UI113" s="1"/>
      <c r="UJ113" s="1"/>
      <c r="UK113" s="1"/>
      <c r="UL113" s="1"/>
      <c r="UM113" s="1"/>
      <c r="UN113" s="1"/>
      <c r="UO113" s="1"/>
      <c r="UP113" s="1"/>
      <c r="UQ113" s="1"/>
      <c r="UR113" s="1"/>
      <c r="US113" s="1"/>
      <c r="UT113" s="1"/>
      <c r="UU113" s="1"/>
      <c r="UV113" s="1"/>
      <c r="UW113" s="1"/>
      <c r="UX113" s="1"/>
      <c r="UY113" s="1"/>
      <c r="UZ113" s="1"/>
      <c r="VA113" s="1"/>
      <c r="VB113" s="1"/>
      <c r="VC113" s="1"/>
      <c r="VD113" s="1"/>
      <c r="VE113" s="1"/>
      <c r="VF113" s="1"/>
      <c r="VG113" s="1"/>
      <c r="VH113" s="1"/>
      <c r="VI113" s="1"/>
      <c r="VJ113" s="1"/>
      <c r="VK113" s="1"/>
      <c r="VL113" s="1"/>
      <c r="VM113" s="1"/>
      <c r="VN113" s="1"/>
      <c r="VO113" s="1"/>
      <c r="VP113" s="1"/>
      <c r="VQ113" s="1"/>
      <c r="VR113" s="1"/>
      <c r="VS113" s="1"/>
      <c r="VT113" s="1"/>
      <c r="VU113" s="1"/>
      <c r="VV113" s="1"/>
      <c r="VW113" s="1"/>
      <c r="VX113" s="1"/>
      <c r="VY113" s="1"/>
      <c r="VZ113" s="1"/>
      <c r="WA113" s="1"/>
      <c r="WB113" s="1"/>
      <c r="WC113" s="1"/>
      <c r="WD113" s="1"/>
      <c r="WE113" s="1"/>
      <c r="WF113" s="1"/>
      <c r="WG113" s="1"/>
      <c r="WH113" s="1"/>
      <c r="WI113" s="1"/>
      <c r="WJ113" s="1"/>
      <c r="WK113" s="1"/>
      <c r="WL113" s="1"/>
      <c r="WM113" s="1"/>
      <c r="WN113" s="1"/>
      <c r="WO113" s="1"/>
      <c r="WP113" s="1"/>
      <c r="WQ113" s="1"/>
      <c r="WR113" s="1"/>
      <c r="WS113" s="1"/>
      <c r="WT113" s="1"/>
      <c r="WU113" s="1"/>
      <c r="WV113" s="1"/>
      <c r="WW113" s="1"/>
      <c r="WX113" s="1"/>
      <c r="WY113" s="1"/>
      <c r="WZ113" s="1"/>
      <c r="XA113" s="1"/>
      <c r="XB113" s="1"/>
      <c r="XC113" s="1"/>
      <c r="XD113" s="1"/>
      <c r="XE113" s="1"/>
      <c r="XF113" s="1"/>
      <c r="XG113" s="1"/>
      <c r="XH113" s="1"/>
      <c r="XI113" s="1"/>
      <c r="XJ113" s="1"/>
      <c r="XK113" s="1"/>
      <c r="XL113" s="1"/>
      <c r="XM113" s="1"/>
      <c r="XN113" s="1"/>
      <c r="XO113" s="1"/>
      <c r="XP113" s="1"/>
      <c r="XQ113" s="1"/>
      <c r="XR113" s="1"/>
      <c r="XS113" s="1"/>
      <c r="XT113" s="1"/>
      <c r="XU113" s="1"/>
      <c r="XV113" s="1"/>
      <c r="XW113" s="1"/>
      <c r="XX113" s="1"/>
      <c r="XY113" s="1"/>
      <c r="XZ113" s="1"/>
      <c r="YA113" s="1"/>
      <c r="YB113" s="1"/>
      <c r="YC113" s="1"/>
      <c r="YD113" s="1"/>
      <c r="YE113" s="1"/>
      <c r="YF113" s="1"/>
      <c r="YG113" s="1"/>
      <c r="YH113" s="1"/>
      <c r="YI113" s="1"/>
      <c r="YJ113" s="1"/>
      <c r="YK113" s="1"/>
      <c r="YL113" s="1"/>
      <c r="YM113" s="1"/>
      <c r="YN113" s="1"/>
      <c r="YO113" s="1"/>
      <c r="YP113" s="1"/>
      <c r="YQ113" s="1"/>
      <c r="YR113" s="1"/>
      <c r="YS113" s="1"/>
      <c r="YT113" s="1"/>
      <c r="YU113" s="1"/>
      <c r="YV113" s="1"/>
      <c r="YW113" s="1"/>
      <c r="YX113" s="1"/>
      <c r="YY113" s="1"/>
      <c r="YZ113" s="1"/>
      <c r="ZA113" s="1"/>
      <c r="ZB113" s="1"/>
      <c r="ZC113" s="1"/>
      <c r="ZD113" s="1"/>
      <c r="ZE113" s="1"/>
      <c r="ZF113" s="1"/>
      <c r="ZG113" s="1"/>
      <c r="ZH113" s="1"/>
      <c r="ZI113" s="1"/>
      <c r="ZJ113" s="1"/>
      <c r="ZK113" s="1"/>
      <c r="ZL113" s="1"/>
      <c r="ZM113" s="1"/>
      <c r="ZN113" s="1"/>
      <c r="ZO113" s="1"/>
      <c r="ZP113" s="1"/>
      <c r="ZQ113" s="1"/>
      <c r="ZR113" s="1"/>
      <c r="ZS113" s="1"/>
      <c r="ZT113" s="1"/>
      <c r="ZU113" s="1"/>
      <c r="ZV113" s="1"/>
      <c r="ZW113" s="1"/>
      <c r="ZX113" s="1"/>
      <c r="ZY113" s="1"/>
      <c r="ZZ113" s="1"/>
      <c r="AAA113" s="1"/>
      <c r="AAB113" s="1"/>
      <c r="AAC113" s="1"/>
      <c r="AAD113" s="1"/>
      <c r="AAE113" s="1"/>
      <c r="AAF113" s="1"/>
      <c r="AAG113" s="1"/>
      <c r="AAH113" s="1"/>
      <c r="AAI113" s="1"/>
      <c r="AAJ113" s="1"/>
      <c r="AAK113" s="1"/>
      <c r="AAL113" s="1"/>
      <c r="AAM113" s="1"/>
      <c r="AAN113" s="1"/>
      <c r="AAO113" s="1"/>
      <c r="AAP113" s="1"/>
      <c r="AAQ113" s="1"/>
      <c r="AAR113" s="1"/>
      <c r="AAS113" s="1"/>
      <c r="AAT113" s="1"/>
      <c r="AAU113" s="1"/>
      <c r="AAV113" s="1"/>
      <c r="AAW113" s="1"/>
      <c r="AAX113" s="1"/>
      <c r="AAY113" s="1"/>
      <c r="AAZ113" s="1"/>
      <c r="ABA113" s="1"/>
      <c r="ABB113" s="1"/>
      <c r="ABC113" s="1"/>
      <c r="ABD113" s="1"/>
      <c r="ABE113" s="1"/>
      <c r="ABF113" s="1"/>
      <c r="ABG113" s="1"/>
      <c r="ABH113" s="1"/>
      <c r="ABI113" s="1"/>
      <c r="ABJ113" s="1"/>
      <c r="ABK113" s="1"/>
      <c r="ABL113" s="1"/>
      <c r="ABM113" s="1"/>
      <c r="ABN113" s="1"/>
      <c r="ABO113" s="1"/>
      <c r="ABP113" s="1"/>
      <c r="ABQ113" s="1"/>
      <c r="ABR113" s="1"/>
      <c r="ABS113" s="1"/>
      <c r="ABT113" s="1"/>
      <c r="ABU113" s="1"/>
      <c r="ABV113" s="1"/>
      <c r="ABW113" s="1"/>
      <c r="ABX113" s="1"/>
      <c r="ABY113" s="1"/>
      <c r="ABZ113" s="1"/>
      <c r="ACA113" s="1"/>
      <c r="ACB113" s="1"/>
      <c r="ACC113" s="1"/>
      <c r="ACD113" s="1"/>
      <c r="ACE113" s="1"/>
      <c r="ACF113" s="1"/>
      <c r="ACG113" s="1"/>
      <c r="ACH113" s="1"/>
      <c r="ACI113" s="1"/>
      <c r="ACJ113" s="1"/>
      <c r="ACK113" s="1"/>
      <c r="ACL113" s="1"/>
      <c r="ACM113" s="1"/>
      <c r="ACN113" s="1"/>
      <c r="ACO113" s="1"/>
      <c r="ACP113" s="1"/>
      <c r="ACQ113" s="1"/>
      <c r="ACR113" s="1"/>
      <c r="ACS113" s="1"/>
      <c r="ACT113" s="1"/>
      <c r="ACU113" s="1"/>
      <c r="ACV113" s="1"/>
      <c r="ACW113" s="1"/>
      <c r="ACX113" s="1"/>
      <c r="ACY113" s="1"/>
      <c r="ACZ113" s="1"/>
      <c r="ADA113" s="1"/>
      <c r="ADB113" s="1"/>
      <c r="ADC113" s="1"/>
      <c r="ADD113" s="1"/>
      <c r="ADE113" s="1"/>
      <c r="ADF113" s="1"/>
      <c r="ADG113" s="1"/>
      <c r="ADH113" s="1"/>
      <c r="ADI113" s="1"/>
      <c r="ADJ113" s="1"/>
      <c r="ADK113" s="1"/>
      <c r="ADL113" s="1"/>
      <c r="ADM113" s="1"/>
      <c r="ADN113" s="1"/>
      <c r="ADO113" s="1"/>
      <c r="ADP113" s="1"/>
      <c r="ADQ113" s="1"/>
      <c r="ADR113" s="1"/>
      <c r="ADS113" s="1"/>
      <c r="ADT113" s="1"/>
      <c r="ADU113" s="1"/>
      <c r="ADV113" s="1"/>
      <c r="ADW113" s="1"/>
      <c r="ADX113" s="1"/>
      <c r="ADY113" s="1"/>
      <c r="ADZ113" s="1"/>
      <c r="AEA113" s="1"/>
      <c r="AEB113" s="1"/>
      <c r="AEC113" s="1"/>
      <c r="AED113" s="1"/>
      <c r="AEE113" s="1"/>
      <c r="AEF113" s="1"/>
      <c r="AEG113" s="1"/>
      <c r="AEH113" s="1"/>
      <c r="AEI113" s="1"/>
      <c r="AEJ113" s="1"/>
      <c r="AEK113" s="1"/>
      <c r="AEL113" s="1"/>
      <c r="AEM113" s="1"/>
      <c r="AEN113" s="1"/>
      <c r="AEO113" s="1"/>
      <c r="AEP113" s="1"/>
      <c r="AEQ113" s="1"/>
      <c r="AER113" s="1"/>
      <c r="AES113" s="1"/>
      <c r="AET113" s="1"/>
      <c r="AEU113" s="1"/>
      <c r="AEV113" s="1"/>
      <c r="AEW113" s="1"/>
      <c r="AEX113" s="1"/>
      <c r="AEY113" s="1"/>
      <c r="AEZ113" s="1"/>
      <c r="AFA113" s="1"/>
      <c r="AFB113" s="1"/>
      <c r="AFC113" s="1"/>
      <c r="AFD113" s="1"/>
      <c r="AFE113" s="1"/>
      <c r="AFF113" s="1"/>
      <c r="AFG113" s="1"/>
      <c r="AFH113" s="1"/>
      <c r="AFI113" s="1"/>
      <c r="AFJ113" s="1"/>
      <c r="AFK113" s="1"/>
      <c r="AFL113" s="1"/>
      <c r="AFM113" s="1"/>
      <c r="AFN113" s="1"/>
      <c r="AFO113" s="1"/>
      <c r="AFP113" s="1"/>
      <c r="AFQ113" s="1"/>
      <c r="AFR113" s="1"/>
      <c r="AFS113" s="1"/>
      <c r="AFT113" s="1"/>
      <c r="AFU113" s="1"/>
      <c r="AFV113" s="1"/>
      <c r="AFW113" s="1"/>
      <c r="AFX113" s="1"/>
      <c r="AFY113" s="1"/>
      <c r="AFZ113" s="1"/>
      <c r="AGA113" s="1"/>
      <c r="AGB113" s="1"/>
      <c r="AGC113" s="1"/>
      <c r="AGD113" s="1"/>
      <c r="AGE113" s="1"/>
      <c r="AGF113" s="1"/>
      <c r="AGG113" s="1"/>
      <c r="AGH113" s="1"/>
      <c r="AGI113" s="1"/>
      <c r="AGJ113" s="1"/>
      <c r="AGK113" s="1"/>
      <c r="AGL113" s="1"/>
      <c r="AGM113" s="1"/>
      <c r="AGN113" s="1"/>
      <c r="AGO113" s="1"/>
      <c r="AGP113" s="1"/>
      <c r="AGQ113" s="1"/>
      <c r="AGR113" s="1"/>
      <c r="AGS113" s="1"/>
      <c r="AGT113" s="1"/>
      <c r="AGU113" s="1"/>
      <c r="AGV113" s="1"/>
      <c r="AGW113" s="1"/>
      <c r="AGX113" s="1"/>
      <c r="AGY113" s="1"/>
      <c r="AGZ113" s="1"/>
      <c r="AHA113" s="1"/>
      <c r="AHB113" s="1"/>
      <c r="AHC113" s="1"/>
      <c r="AHD113" s="1"/>
      <c r="AHE113" s="1"/>
      <c r="AHF113" s="1"/>
      <c r="AHG113" s="1"/>
      <c r="AHH113" s="1"/>
      <c r="AHI113" s="1"/>
      <c r="AHJ113" s="1"/>
      <c r="AHK113" s="1"/>
      <c r="AHL113" s="1"/>
      <c r="AHM113" s="1"/>
      <c r="AHN113" s="1"/>
      <c r="AHO113" s="1"/>
      <c r="AHP113" s="1"/>
      <c r="AHQ113" s="1"/>
      <c r="AHR113" s="1"/>
      <c r="AHS113" s="1"/>
      <c r="AHT113" s="1"/>
      <c r="AHU113" s="1"/>
      <c r="AHV113" s="1"/>
      <c r="AHW113" s="1"/>
      <c r="AHX113" s="1"/>
      <c r="AHY113" s="1"/>
      <c r="AHZ113" s="1"/>
      <c r="AIA113" s="1"/>
      <c r="AIB113" s="1"/>
      <c r="AIC113" s="1"/>
      <c r="AID113" s="1"/>
      <c r="AIE113" s="1"/>
      <c r="AIF113" s="1"/>
      <c r="AIG113" s="1"/>
      <c r="AIH113" s="1"/>
      <c r="AII113" s="1"/>
      <c r="AIJ113" s="1"/>
      <c r="AIK113" s="1"/>
      <c r="AIL113" s="1"/>
      <c r="AIM113" s="1"/>
      <c r="AIN113" s="1"/>
      <c r="AIO113" s="1"/>
      <c r="AIP113" s="1"/>
      <c r="AIQ113" s="1"/>
      <c r="AIR113" s="1"/>
      <c r="AIS113" s="1"/>
      <c r="AIT113" s="1"/>
      <c r="AIU113" s="1"/>
      <c r="AIV113" s="1"/>
      <c r="AIW113" s="1"/>
      <c r="AIX113" s="1"/>
      <c r="AIY113" s="1"/>
      <c r="AIZ113" s="1"/>
      <c r="AJA113" s="1"/>
      <c r="AJB113" s="1"/>
      <c r="AJC113" s="1"/>
      <c r="AJD113" s="1"/>
      <c r="AJE113" s="1"/>
      <c r="AJF113" s="1"/>
      <c r="AJG113" s="1"/>
      <c r="AJH113" s="1"/>
      <c r="AJI113" s="1"/>
      <c r="AJJ113" s="1"/>
      <c r="AJK113" s="1"/>
      <c r="AJL113" s="1"/>
      <c r="AJM113" s="1"/>
      <c r="AJN113" s="1"/>
      <c r="AJO113" s="1"/>
      <c r="AJP113" s="1"/>
      <c r="AJQ113" s="1"/>
      <c r="AJR113" s="1"/>
      <c r="AJS113" s="1"/>
      <c r="AJT113" s="1"/>
      <c r="AJU113" s="1"/>
      <c r="AJV113" s="1"/>
      <c r="AJW113" s="1"/>
      <c r="AJX113" s="1"/>
      <c r="AJY113" s="1"/>
      <c r="AJZ113" s="1"/>
      <c r="AKA113" s="1"/>
      <c r="AKB113" s="1"/>
      <c r="AKC113" s="1"/>
      <c r="AKD113" s="1"/>
      <c r="AKE113" s="1"/>
      <c r="AKF113" s="1"/>
      <c r="AKG113" s="1"/>
      <c r="AKH113" s="1"/>
      <c r="AKI113" s="1"/>
      <c r="AKJ113" s="1"/>
      <c r="AKK113" s="1"/>
      <c r="AKL113" s="1"/>
      <c r="AKM113" s="1"/>
      <c r="AKN113" s="1"/>
      <c r="AKO113" s="1"/>
      <c r="AKP113" s="1"/>
      <c r="AKQ113" s="1"/>
      <c r="AKR113" s="1"/>
      <c r="AKS113" s="1"/>
      <c r="AKT113" s="1"/>
      <c r="AKU113" s="1"/>
      <c r="AKV113" s="1"/>
      <c r="AKW113" s="1"/>
      <c r="AKX113" s="1"/>
      <c r="AKY113" s="1"/>
      <c r="AKZ113" s="1"/>
      <c r="ALA113" s="1"/>
      <c r="ALB113" s="1"/>
      <c r="ALC113" s="1"/>
      <c r="ALD113" s="1"/>
      <c r="ALE113" s="1"/>
      <c r="ALF113" s="1"/>
      <c r="ALG113" s="1"/>
      <c r="ALH113" s="1"/>
      <c r="ALI113" s="1"/>
      <c r="ALJ113" s="1"/>
      <c r="ALK113" s="1"/>
      <c r="ALL113" s="1"/>
      <c r="ALM113" s="1"/>
      <c r="ALN113" s="1"/>
      <c r="ALO113" s="1"/>
      <c r="ALP113" s="1"/>
      <c r="ALQ113" s="1"/>
      <c r="ALR113" s="1"/>
      <c r="ALS113" s="1"/>
      <c r="ALT113" s="1"/>
      <c r="ALU113" s="1"/>
      <c r="ALV113" s="1"/>
      <c r="ALW113" s="1"/>
      <c r="ALX113" s="1"/>
      <c r="ALY113" s="1"/>
      <c r="ALZ113" s="1"/>
      <c r="AMA113" s="1"/>
      <c r="AMB113" s="1"/>
      <c r="AMC113" s="1"/>
      <c r="AMD113" s="1"/>
      <c r="AME113" s="1"/>
      <c r="AMF113" s="1"/>
      <c r="AMG113" s="1"/>
      <c r="AMH113" s="1"/>
      <c r="AMI113" s="1"/>
      <c r="AMJ113" s="1"/>
    </row>
    <row r="114" spans="1:1024" ht="12.75">
      <c r="A114" s="51" t="s">
        <v>126</v>
      </c>
      <c r="B114" s="101">
        <f>SUM(B115,B118)</f>
        <v>0</v>
      </c>
      <c r="C114" s="101">
        <f>SUM(C115,C118)</f>
        <v>0</v>
      </c>
      <c r="D114" s="101">
        <f>SUM(D115,D118)</f>
        <v>0</v>
      </c>
      <c r="E114" s="101">
        <f>SUM(E115,E118)</f>
        <v>0</v>
      </c>
      <c r="F114" s="100">
        <f t="shared" si="9"/>
        <v>0</v>
      </c>
      <c r="G114" s="101">
        <f>SUM(G115,G118)</f>
        <v>0</v>
      </c>
      <c r="H114" s="101">
        <f>SUM(H115,H118)</f>
        <v>0</v>
      </c>
      <c r="I114" s="100">
        <f t="shared" si="10"/>
        <v>0</v>
      </c>
      <c r="J114" s="101">
        <f>SUM(J115,J118)</f>
        <v>0</v>
      </c>
      <c r="K114" s="101"/>
      <c r="L114" s="102">
        <f>SUM(L115,L118)</f>
        <v>0</v>
      </c>
    </row>
    <row r="115" spans="1:1024" ht="12.75" hidden="1">
      <c r="A115" s="30" t="s">
        <v>127</v>
      </c>
      <c r="B115" s="103">
        <f>SUM(B116:B117)</f>
        <v>0</v>
      </c>
      <c r="C115" s="103">
        <f>SUM(C116:C117)</f>
        <v>0</v>
      </c>
      <c r="D115" s="103">
        <f>SUM(D116:D117)</f>
        <v>0</v>
      </c>
      <c r="E115" s="103">
        <f>SUM(E116:E117)</f>
        <v>0</v>
      </c>
      <c r="F115" s="100">
        <f t="shared" si="9"/>
        <v>0</v>
      </c>
      <c r="G115" s="103">
        <f>SUM(G116:G117)</f>
        <v>0</v>
      </c>
      <c r="H115" s="103">
        <f>SUM(H116:H117)</f>
        <v>0</v>
      </c>
      <c r="I115" s="100">
        <f t="shared" si="10"/>
        <v>0</v>
      </c>
      <c r="J115" s="103">
        <f>SUM(J116:J117)</f>
        <v>0</v>
      </c>
      <c r="K115" s="103"/>
      <c r="L115" s="104">
        <f>SUM(L116:L117)</f>
        <v>0</v>
      </c>
    </row>
    <row r="116" spans="1:1024" ht="12.75" hidden="1">
      <c r="A116" s="30" t="s">
        <v>128</v>
      </c>
      <c r="B116" s="103"/>
      <c r="C116" s="103"/>
      <c r="D116" s="103"/>
      <c r="E116" s="103"/>
      <c r="F116" s="100">
        <f t="shared" si="9"/>
        <v>0</v>
      </c>
      <c r="G116" s="103"/>
      <c r="H116" s="103"/>
      <c r="I116" s="100">
        <f t="shared" si="10"/>
        <v>0</v>
      </c>
      <c r="J116" s="103"/>
      <c r="K116" s="103"/>
      <c r="L116" s="104"/>
    </row>
    <row r="117" spans="1:1024" ht="12.75" hidden="1">
      <c r="A117" s="30" t="s">
        <v>129</v>
      </c>
      <c r="B117" s="103"/>
      <c r="C117" s="103"/>
      <c r="D117" s="103"/>
      <c r="E117" s="103"/>
      <c r="F117" s="100">
        <f t="shared" si="9"/>
        <v>0</v>
      </c>
      <c r="G117" s="103"/>
      <c r="H117" s="103"/>
      <c r="I117" s="100">
        <f t="shared" si="10"/>
        <v>0</v>
      </c>
      <c r="J117" s="103"/>
      <c r="K117" s="103"/>
      <c r="L117" s="104"/>
    </row>
    <row r="118" spans="1:1024" ht="12.75" hidden="1">
      <c r="A118" s="30" t="s">
        <v>130</v>
      </c>
      <c r="B118" s="103">
        <f>SUM(B119:B120)</f>
        <v>0</v>
      </c>
      <c r="C118" s="103">
        <f>SUM(C119:C120)</f>
        <v>0</v>
      </c>
      <c r="D118" s="103">
        <f>SUM(D119:D120)</f>
        <v>0</v>
      </c>
      <c r="E118" s="103">
        <f>SUM(E119:E120)</f>
        <v>0</v>
      </c>
      <c r="F118" s="100">
        <f t="shared" si="9"/>
        <v>0</v>
      </c>
      <c r="G118" s="103">
        <f>SUM(G119:G120)</f>
        <v>0</v>
      </c>
      <c r="H118" s="103">
        <f>SUM(H119:H120)</f>
        <v>0</v>
      </c>
      <c r="I118" s="100">
        <f t="shared" si="10"/>
        <v>0</v>
      </c>
      <c r="J118" s="103">
        <f>SUM(J119:J120)</f>
        <v>0</v>
      </c>
      <c r="K118" s="103"/>
      <c r="L118" s="104">
        <f>SUM(L119:L120)</f>
        <v>0</v>
      </c>
    </row>
    <row r="119" spans="1:1024" ht="12.75" hidden="1">
      <c r="A119" s="30" t="s">
        <v>128</v>
      </c>
      <c r="B119" s="103"/>
      <c r="C119" s="103"/>
      <c r="D119" s="103"/>
      <c r="E119" s="103"/>
      <c r="F119" s="100">
        <f t="shared" si="9"/>
        <v>0</v>
      </c>
      <c r="G119" s="103"/>
      <c r="H119" s="103"/>
      <c r="I119" s="100">
        <f t="shared" si="10"/>
        <v>0</v>
      </c>
      <c r="J119" s="103"/>
      <c r="K119" s="103"/>
      <c r="L119" s="104"/>
    </row>
    <row r="120" spans="1:1024" ht="12.75" hidden="1">
      <c r="A120" s="111" t="s">
        <v>129</v>
      </c>
      <c r="B120" s="107"/>
      <c r="C120" s="107"/>
      <c r="D120" s="107"/>
      <c r="E120" s="107"/>
      <c r="F120" s="100">
        <f t="shared" si="9"/>
        <v>0</v>
      </c>
      <c r="G120" s="107"/>
      <c r="H120" s="107"/>
      <c r="I120" s="100">
        <f t="shared" si="10"/>
        <v>0</v>
      </c>
      <c r="J120" s="107"/>
      <c r="K120" s="107"/>
      <c r="L120" s="112"/>
    </row>
    <row r="121" spans="1:1024" ht="12.75">
      <c r="A121" s="113" t="s">
        <v>131</v>
      </c>
      <c r="B121" s="109">
        <f>SUM(B113,B114)</f>
        <v>300767</v>
      </c>
      <c r="C121" s="109">
        <f>SUM(C113,C114)</f>
        <v>300767</v>
      </c>
      <c r="D121" s="109">
        <f>SUM(D113,D114)</f>
        <v>162686.22</v>
      </c>
      <c r="E121" s="109">
        <f>SUM(E113,E114)</f>
        <v>194711.08000000002</v>
      </c>
      <c r="F121" s="109">
        <f t="shared" si="9"/>
        <v>106055.91999999998</v>
      </c>
      <c r="G121" s="109">
        <f>SUM(G113,G114)</f>
        <v>53072.97</v>
      </c>
      <c r="H121" s="109">
        <f>SUM(H113,H114)</f>
        <v>53266.21</v>
      </c>
      <c r="I121" s="109">
        <f t="shared" si="10"/>
        <v>247500.79</v>
      </c>
      <c r="J121" s="109">
        <f>SUM(J113,J114)</f>
        <v>53266.21</v>
      </c>
      <c r="K121" s="108"/>
      <c r="L121" s="110">
        <f>SUM(L113,L114)</f>
        <v>0</v>
      </c>
    </row>
    <row r="122" spans="1:1024" ht="12.75">
      <c r="A122" s="113" t="s">
        <v>132</v>
      </c>
      <c r="B122" s="114"/>
      <c r="C122" s="114"/>
      <c r="D122" s="114"/>
      <c r="E122" s="115"/>
      <c r="F122" s="114"/>
      <c r="G122" s="114"/>
      <c r="H122" s="115"/>
      <c r="I122" s="114"/>
      <c r="J122" s="116"/>
      <c r="K122" s="163"/>
      <c r="L122" s="163"/>
    </row>
    <row r="123" spans="1:1024" ht="12.75">
      <c r="A123" s="117" t="s">
        <v>133</v>
      </c>
      <c r="B123" s="118">
        <f t="shared" ref="B123:J123" si="11">B121+B122</f>
        <v>300767</v>
      </c>
      <c r="C123" s="118">
        <f t="shared" si="11"/>
        <v>300767</v>
      </c>
      <c r="D123" s="118">
        <f t="shared" si="11"/>
        <v>162686.22</v>
      </c>
      <c r="E123" s="118">
        <f t="shared" si="11"/>
        <v>194711.08000000002</v>
      </c>
      <c r="F123" s="118">
        <f t="shared" si="11"/>
        <v>106055.91999999998</v>
      </c>
      <c r="G123" s="118">
        <f t="shared" si="11"/>
        <v>53072.97</v>
      </c>
      <c r="H123" s="118">
        <f t="shared" si="11"/>
        <v>53266.21</v>
      </c>
      <c r="I123" s="118">
        <f t="shared" si="11"/>
        <v>247500.79</v>
      </c>
      <c r="J123" s="118">
        <f t="shared" si="11"/>
        <v>53266.21</v>
      </c>
      <c r="K123" s="169">
        <f>L121+K122</f>
        <v>0</v>
      </c>
      <c r="L123" s="169"/>
    </row>
    <row r="124" spans="1:1024" ht="12.75">
      <c r="A124" s="113" t="s">
        <v>134</v>
      </c>
      <c r="B124" s="109"/>
      <c r="C124" s="109"/>
      <c r="D124" s="114"/>
      <c r="E124" s="114"/>
      <c r="F124" s="116"/>
      <c r="G124" s="114"/>
      <c r="H124" s="114"/>
      <c r="I124" s="116"/>
      <c r="J124" s="114"/>
      <c r="K124" s="163"/>
      <c r="L124" s="163"/>
    </row>
    <row r="125" spans="1:1024" ht="12.75" customHeight="1">
      <c r="A125" s="170" t="s">
        <v>135</v>
      </c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</row>
    <row r="126" spans="1:1024" ht="13.5" customHeight="1">
      <c r="A126" s="171" t="s">
        <v>136</v>
      </c>
      <c r="B126" s="171"/>
      <c r="C126" s="171"/>
      <c r="D126" s="171"/>
      <c r="E126" s="171"/>
      <c r="F126" s="171"/>
      <c r="G126" s="171"/>
      <c r="H126" s="171"/>
      <c r="I126" s="119"/>
      <c r="J126" s="119"/>
      <c r="K126" s="119"/>
    </row>
    <row r="127" spans="1:1024" ht="12.75" customHeight="1">
      <c r="A127" s="171" t="s">
        <v>137</v>
      </c>
      <c r="B127" s="171"/>
      <c r="C127" s="171"/>
      <c r="D127" s="119"/>
      <c r="E127" s="119"/>
      <c r="F127" s="119"/>
      <c r="G127" s="119"/>
      <c r="H127" s="119"/>
      <c r="I127" s="119"/>
      <c r="J127" s="119"/>
      <c r="K127" s="119"/>
    </row>
    <row r="128" spans="1:1024" ht="12.75">
      <c r="A128" s="120" t="s">
        <v>138</v>
      </c>
      <c r="B128" s="120"/>
      <c r="C128" s="120"/>
      <c r="D128" s="121"/>
      <c r="E128" s="121"/>
      <c r="F128" s="121"/>
      <c r="G128" s="121"/>
      <c r="H128" s="121"/>
      <c r="I128" s="121"/>
      <c r="J128" s="121"/>
      <c r="K128" s="121"/>
      <c r="L128" s="121"/>
    </row>
    <row r="129" spans="1:12" ht="12.75" hidden="1" customHeight="1">
      <c r="A129" s="119"/>
      <c r="B129" s="119"/>
      <c r="C129" s="119"/>
      <c r="D129" s="119"/>
      <c r="E129" s="119"/>
      <c r="F129" s="119"/>
      <c r="G129" s="119"/>
      <c r="H129" s="119"/>
      <c r="I129" s="119"/>
      <c r="J129" s="119"/>
      <c r="K129" s="119"/>
    </row>
    <row r="130" spans="1:12" ht="11.25" hidden="1" customHeight="1">
      <c r="A130" s="122"/>
      <c r="B130" s="159" t="s">
        <v>7</v>
      </c>
      <c r="C130" s="159"/>
      <c r="D130" s="159" t="s">
        <v>8</v>
      </c>
      <c r="E130" s="159"/>
      <c r="F130" s="160" t="s">
        <v>9</v>
      </c>
      <c r="G130" s="160"/>
      <c r="H130" s="160"/>
      <c r="I130" s="160"/>
      <c r="J130" s="160"/>
      <c r="K130" s="160"/>
      <c r="L130" s="10" t="s">
        <v>10</v>
      </c>
    </row>
    <row r="131" spans="1:12" ht="11.25" hidden="1" customHeight="1">
      <c r="A131" s="123" t="s">
        <v>139</v>
      </c>
      <c r="B131" s="159"/>
      <c r="C131" s="159"/>
      <c r="D131" s="159"/>
      <c r="E131" s="159"/>
      <c r="F131" s="161" t="s">
        <v>12</v>
      </c>
      <c r="G131" s="161"/>
      <c r="H131" s="12" t="s">
        <v>13</v>
      </c>
      <c r="I131" s="161" t="s">
        <v>14</v>
      </c>
      <c r="J131" s="161"/>
      <c r="K131" s="13" t="s">
        <v>13</v>
      </c>
      <c r="L131" s="14"/>
    </row>
    <row r="132" spans="1:12" ht="11.25" hidden="1" customHeight="1">
      <c r="A132" s="124"/>
      <c r="B132" s="16"/>
      <c r="C132" s="17"/>
      <c r="D132" s="162" t="s">
        <v>15</v>
      </c>
      <c r="E132" s="162"/>
      <c r="F132" s="162" t="s">
        <v>16</v>
      </c>
      <c r="G132" s="162"/>
      <c r="H132" s="19" t="s">
        <v>17</v>
      </c>
      <c r="I132" s="162" t="s">
        <v>18</v>
      </c>
      <c r="J132" s="162"/>
      <c r="K132" s="20" t="s">
        <v>19</v>
      </c>
      <c r="L132" s="18" t="s">
        <v>20</v>
      </c>
    </row>
    <row r="133" spans="1:12" ht="11.25" hidden="1" customHeight="1">
      <c r="A133" s="51" t="s">
        <v>80</v>
      </c>
      <c r="B133" s="52"/>
      <c r="C133" s="102">
        <f>SUM(C134,C174)</f>
        <v>0</v>
      </c>
      <c r="D133" s="102"/>
      <c r="E133" s="102">
        <f>SUM(E134,E174)</f>
        <v>0</v>
      </c>
      <c r="F133" s="102"/>
      <c r="G133" s="102">
        <f>SUM(G134,G174)</f>
        <v>0</v>
      </c>
      <c r="H133" s="125" t="e">
        <f t="shared" ref="H133:H164" si="12">G133/E133</f>
        <v>#DIV/0!</v>
      </c>
      <c r="I133" s="126"/>
      <c r="J133" s="102">
        <f>SUM(J134,J174)</f>
        <v>0</v>
      </c>
      <c r="K133" s="127" t="e">
        <f t="shared" ref="K133:K164" si="13">J133/E133</f>
        <v>#DIV/0!</v>
      </c>
      <c r="L133" s="128">
        <f t="shared" ref="L133:L164" si="14">E133-J133</f>
        <v>0</v>
      </c>
    </row>
    <row r="134" spans="1:12" ht="11.25" hidden="1" customHeight="1">
      <c r="A134" s="30" t="s">
        <v>22</v>
      </c>
      <c r="B134" s="129"/>
      <c r="C134" s="104">
        <f>SUM(C135,C139,C144,C152,C153,C154,C160,C169)</f>
        <v>0</v>
      </c>
      <c r="D134" s="104"/>
      <c r="E134" s="104">
        <f>SUM(E135,E139,E144,E152,E153,E154,E160,E169)</f>
        <v>0</v>
      </c>
      <c r="F134" s="104"/>
      <c r="G134" s="104">
        <f>SUM(G135,G139,G144,G152,G153,G154,G160,G169)</f>
        <v>0</v>
      </c>
      <c r="H134" s="130" t="e">
        <f t="shared" si="12"/>
        <v>#DIV/0!</v>
      </c>
      <c r="I134" s="131"/>
      <c r="J134" s="104">
        <f>SUM(J135,J139,J144,J152,J153,J154,J160,J169)</f>
        <v>0</v>
      </c>
      <c r="K134" s="132" t="e">
        <f t="shared" si="13"/>
        <v>#DIV/0!</v>
      </c>
      <c r="L134" s="133">
        <f t="shared" si="14"/>
        <v>0</v>
      </c>
    </row>
    <row r="135" spans="1:12" ht="11.25" hidden="1" customHeight="1">
      <c r="A135" s="30" t="s">
        <v>140</v>
      </c>
      <c r="B135" s="129"/>
      <c r="C135" s="104">
        <f>SUM(C136:C138)</f>
        <v>0</v>
      </c>
      <c r="D135" s="104"/>
      <c r="E135" s="104">
        <f>SUM(E136:E138)</f>
        <v>0</v>
      </c>
      <c r="F135" s="104"/>
      <c r="G135" s="104">
        <f>SUM(G136:G138)</f>
        <v>0</v>
      </c>
      <c r="H135" s="130" t="e">
        <f t="shared" si="12"/>
        <v>#DIV/0!</v>
      </c>
      <c r="I135" s="131"/>
      <c r="J135" s="104">
        <f>SUM(J136:J138)</f>
        <v>0</v>
      </c>
      <c r="K135" s="132" t="e">
        <f t="shared" si="13"/>
        <v>#DIV/0!</v>
      </c>
      <c r="L135" s="133">
        <f t="shared" si="14"/>
        <v>0</v>
      </c>
    </row>
    <row r="136" spans="1:12" ht="11.25" hidden="1" customHeight="1">
      <c r="A136" s="30" t="s">
        <v>24</v>
      </c>
      <c r="B136" s="129"/>
      <c r="C136" s="104"/>
      <c r="D136" s="104"/>
      <c r="E136" s="104"/>
      <c r="F136" s="104"/>
      <c r="G136" s="104"/>
      <c r="H136" s="130" t="e">
        <f t="shared" si="12"/>
        <v>#DIV/0!</v>
      </c>
      <c r="I136" s="131"/>
      <c r="J136" s="104"/>
      <c r="K136" s="132" t="e">
        <f t="shared" si="13"/>
        <v>#DIV/0!</v>
      </c>
      <c r="L136" s="133">
        <f t="shared" si="14"/>
        <v>0</v>
      </c>
    </row>
    <row r="137" spans="1:12" ht="11.25" hidden="1" customHeight="1">
      <c r="A137" s="30" t="s">
        <v>25</v>
      </c>
      <c r="B137" s="129"/>
      <c r="C137" s="104"/>
      <c r="D137" s="104"/>
      <c r="E137" s="104"/>
      <c r="F137" s="104"/>
      <c r="G137" s="104"/>
      <c r="H137" s="130" t="e">
        <f t="shared" si="12"/>
        <v>#DIV/0!</v>
      </c>
      <c r="I137" s="131"/>
      <c r="J137" s="104"/>
      <c r="K137" s="132" t="e">
        <f t="shared" si="13"/>
        <v>#DIV/0!</v>
      </c>
      <c r="L137" s="133">
        <f t="shared" si="14"/>
        <v>0</v>
      </c>
    </row>
    <row r="138" spans="1:12" ht="11.25" hidden="1" customHeight="1">
      <c r="A138" s="30" t="s">
        <v>26</v>
      </c>
      <c r="B138" s="129"/>
      <c r="C138" s="104"/>
      <c r="D138" s="104"/>
      <c r="E138" s="104"/>
      <c r="F138" s="104"/>
      <c r="G138" s="104"/>
      <c r="H138" s="130" t="e">
        <f t="shared" si="12"/>
        <v>#DIV/0!</v>
      </c>
      <c r="I138" s="131"/>
      <c r="J138" s="104"/>
      <c r="K138" s="132" t="e">
        <f t="shared" si="13"/>
        <v>#DIV/0!</v>
      </c>
      <c r="L138" s="133">
        <f t="shared" si="14"/>
        <v>0</v>
      </c>
    </row>
    <row r="139" spans="1:12" ht="11.25" hidden="1" customHeight="1">
      <c r="A139" s="30" t="s">
        <v>27</v>
      </c>
      <c r="B139" s="129"/>
      <c r="C139" s="104">
        <f>SUM(C140:C143)</f>
        <v>0</v>
      </c>
      <c r="D139" s="104"/>
      <c r="E139" s="104">
        <f>SUM(E140:E143)</f>
        <v>0</v>
      </c>
      <c r="F139" s="104"/>
      <c r="G139" s="104">
        <f>SUM(G140:G143)</f>
        <v>0</v>
      </c>
      <c r="H139" s="130" t="e">
        <f t="shared" si="12"/>
        <v>#DIV/0!</v>
      </c>
      <c r="I139" s="131"/>
      <c r="J139" s="104">
        <f>SUM(J140:J143)</f>
        <v>0</v>
      </c>
      <c r="K139" s="132" t="e">
        <f t="shared" si="13"/>
        <v>#DIV/0!</v>
      </c>
      <c r="L139" s="133">
        <f t="shared" si="14"/>
        <v>0</v>
      </c>
    </row>
    <row r="140" spans="1:12" ht="11.25" hidden="1" customHeight="1">
      <c r="A140" s="111" t="s">
        <v>28</v>
      </c>
      <c r="B140" s="134"/>
      <c r="C140" s="112"/>
      <c r="D140" s="112"/>
      <c r="E140" s="112"/>
      <c r="F140" s="112"/>
      <c r="G140" s="112"/>
      <c r="H140" s="135" t="e">
        <f t="shared" si="12"/>
        <v>#DIV/0!</v>
      </c>
      <c r="I140" s="136"/>
      <c r="J140" s="112"/>
      <c r="K140" s="137" t="e">
        <f t="shared" si="13"/>
        <v>#DIV/0!</v>
      </c>
      <c r="L140" s="138">
        <f t="shared" si="14"/>
        <v>0</v>
      </c>
    </row>
    <row r="141" spans="1:12" ht="11.25" hidden="1" customHeight="1">
      <c r="A141" s="30" t="s">
        <v>29</v>
      </c>
      <c r="B141" s="129"/>
      <c r="C141" s="104"/>
      <c r="D141" s="104"/>
      <c r="E141" s="104"/>
      <c r="F141" s="104"/>
      <c r="G141" s="104"/>
      <c r="H141" s="130" t="e">
        <f t="shared" si="12"/>
        <v>#DIV/0!</v>
      </c>
      <c r="I141" s="131"/>
      <c r="J141" s="104"/>
      <c r="K141" s="132" t="e">
        <f t="shared" si="13"/>
        <v>#DIV/0!</v>
      </c>
      <c r="L141" s="133">
        <f t="shared" si="14"/>
        <v>0</v>
      </c>
    </row>
    <row r="142" spans="1:12" ht="25.5" hidden="1">
      <c r="A142" s="139" t="s">
        <v>30</v>
      </c>
      <c r="B142" s="129"/>
      <c r="C142" s="104"/>
      <c r="D142" s="104"/>
      <c r="E142" s="104"/>
      <c r="F142" s="104"/>
      <c r="G142" s="104"/>
      <c r="H142" s="130" t="e">
        <f t="shared" si="12"/>
        <v>#DIV/0!</v>
      </c>
      <c r="I142" s="131"/>
      <c r="J142" s="104"/>
      <c r="K142" s="132" t="e">
        <f t="shared" si="13"/>
        <v>#DIV/0!</v>
      </c>
      <c r="L142" s="133">
        <f t="shared" si="14"/>
        <v>0</v>
      </c>
    </row>
    <row r="143" spans="1:12" ht="12.75" hidden="1">
      <c r="A143" s="34" t="s">
        <v>141</v>
      </c>
      <c r="B143" s="129"/>
      <c r="C143" s="104"/>
      <c r="D143" s="104"/>
      <c r="E143" s="104"/>
      <c r="F143" s="104"/>
      <c r="G143" s="104"/>
      <c r="H143" s="130" t="e">
        <f t="shared" si="12"/>
        <v>#DIV/0!</v>
      </c>
      <c r="I143" s="131"/>
      <c r="J143" s="104"/>
      <c r="K143" s="132" t="e">
        <f t="shared" si="13"/>
        <v>#DIV/0!</v>
      </c>
      <c r="L143" s="133">
        <f t="shared" si="14"/>
        <v>0</v>
      </c>
    </row>
    <row r="144" spans="1:12" ht="11.25" hidden="1" customHeight="1">
      <c r="A144" s="30" t="s">
        <v>31</v>
      </c>
      <c r="B144" s="129"/>
      <c r="C144" s="104">
        <f>SUM(C145:C151)</f>
        <v>0</v>
      </c>
      <c r="D144" s="104"/>
      <c r="E144" s="104">
        <f>SUM(E145:E151)</f>
        <v>0</v>
      </c>
      <c r="F144" s="104"/>
      <c r="G144" s="104">
        <f>SUM(G145:G151)</f>
        <v>0</v>
      </c>
      <c r="H144" s="130" t="e">
        <f t="shared" si="12"/>
        <v>#DIV/0!</v>
      </c>
      <c r="I144" s="131"/>
      <c r="J144" s="104">
        <f>SUM(J145:J151)</f>
        <v>0</v>
      </c>
      <c r="K144" s="132" t="e">
        <f t="shared" si="13"/>
        <v>#DIV/0!</v>
      </c>
      <c r="L144" s="133">
        <f t="shared" si="14"/>
        <v>0</v>
      </c>
    </row>
    <row r="145" spans="1:12" ht="11.25" hidden="1" customHeight="1">
      <c r="A145" s="30" t="s">
        <v>32</v>
      </c>
      <c r="B145" s="129"/>
      <c r="C145" s="104"/>
      <c r="D145" s="104"/>
      <c r="E145" s="104"/>
      <c r="F145" s="104"/>
      <c r="G145" s="104"/>
      <c r="H145" s="130" t="e">
        <f t="shared" si="12"/>
        <v>#DIV/0!</v>
      </c>
      <c r="I145" s="131"/>
      <c r="J145" s="104"/>
      <c r="K145" s="132" t="e">
        <f t="shared" si="13"/>
        <v>#DIV/0!</v>
      </c>
      <c r="L145" s="133">
        <f t="shared" si="14"/>
        <v>0</v>
      </c>
    </row>
    <row r="146" spans="1:12" ht="11.25" hidden="1" customHeight="1">
      <c r="A146" s="30" t="s">
        <v>33</v>
      </c>
      <c r="B146" s="129"/>
      <c r="C146" s="104"/>
      <c r="D146" s="104"/>
      <c r="E146" s="104"/>
      <c r="F146" s="104"/>
      <c r="G146" s="104"/>
      <c r="H146" s="130" t="e">
        <f t="shared" si="12"/>
        <v>#DIV/0!</v>
      </c>
      <c r="I146" s="131"/>
      <c r="J146" s="104"/>
      <c r="K146" s="132" t="e">
        <f t="shared" si="13"/>
        <v>#DIV/0!</v>
      </c>
      <c r="L146" s="133">
        <f t="shared" si="14"/>
        <v>0</v>
      </c>
    </row>
    <row r="147" spans="1:12" ht="25.5" hidden="1">
      <c r="A147" s="34" t="s">
        <v>142</v>
      </c>
      <c r="B147" s="129"/>
      <c r="C147" s="104"/>
      <c r="D147" s="104"/>
      <c r="E147" s="104"/>
      <c r="F147" s="104"/>
      <c r="G147" s="104"/>
      <c r="H147" s="130" t="e">
        <f t="shared" si="12"/>
        <v>#DIV/0!</v>
      </c>
      <c r="I147" s="131"/>
      <c r="J147" s="104"/>
      <c r="K147" s="132" t="e">
        <f t="shared" si="13"/>
        <v>#DIV/0!</v>
      </c>
      <c r="L147" s="133">
        <f t="shared" si="14"/>
        <v>0</v>
      </c>
    </row>
    <row r="148" spans="1:12" ht="11.25" hidden="1" customHeight="1">
      <c r="A148" s="30" t="s">
        <v>35</v>
      </c>
      <c r="B148" s="129"/>
      <c r="C148" s="104"/>
      <c r="D148" s="104"/>
      <c r="E148" s="104"/>
      <c r="F148" s="104"/>
      <c r="G148" s="104"/>
      <c r="H148" s="130" t="e">
        <f t="shared" si="12"/>
        <v>#DIV/0!</v>
      </c>
      <c r="I148" s="131"/>
      <c r="J148" s="104"/>
      <c r="K148" s="132" t="e">
        <f t="shared" si="13"/>
        <v>#DIV/0!</v>
      </c>
      <c r="L148" s="133">
        <f t="shared" si="14"/>
        <v>0</v>
      </c>
    </row>
    <row r="149" spans="1:12" ht="11.25" hidden="1" customHeight="1">
      <c r="A149" s="30" t="s">
        <v>36</v>
      </c>
      <c r="B149" s="129"/>
      <c r="C149" s="104"/>
      <c r="D149" s="104"/>
      <c r="E149" s="104"/>
      <c r="F149" s="104"/>
      <c r="G149" s="104"/>
      <c r="H149" s="130" t="e">
        <f t="shared" si="12"/>
        <v>#DIV/0!</v>
      </c>
      <c r="I149" s="131"/>
      <c r="J149" s="104"/>
      <c r="K149" s="132" t="e">
        <f t="shared" si="13"/>
        <v>#DIV/0!</v>
      </c>
      <c r="L149" s="133">
        <f t="shared" si="14"/>
        <v>0</v>
      </c>
    </row>
    <row r="150" spans="1:12" ht="11.25" hidden="1" customHeight="1">
      <c r="A150" s="30" t="s">
        <v>143</v>
      </c>
      <c r="B150" s="129"/>
      <c r="C150" s="104"/>
      <c r="D150" s="104"/>
      <c r="E150" s="104"/>
      <c r="F150" s="104"/>
      <c r="G150" s="104"/>
      <c r="H150" s="130" t="e">
        <f t="shared" si="12"/>
        <v>#DIV/0!</v>
      </c>
      <c r="I150" s="131"/>
      <c r="J150" s="104"/>
      <c r="K150" s="132" t="e">
        <f t="shared" si="13"/>
        <v>#DIV/0!</v>
      </c>
      <c r="L150" s="133">
        <f t="shared" si="14"/>
        <v>0</v>
      </c>
    </row>
    <row r="151" spans="1:12" ht="11.25" hidden="1" customHeight="1">
      <c r="A151" s="30" t="s">
        <v>144</v>
      </c>
      <c r="B151" s="129"/>
      <c r="C151" s="104"/>
      <c r="D151" s="104"/>
      <c r="E151" s="104"/>
      <c r="F151" s="104"/>
      <c r="G151" s="104"/>
      <c r="H151" s="130" t="e">
        <f t="shared" si="12"/>
        <v>#DIV/0!</v>
      </c>
      <c r="I151" s="131"/>
      <c r="J151" s="104"/>
      <c r="K151" s="132" t="e">
        <f t="shared" si="13"/>
        <v>#DIV/0!</v>
      </c>
      <c r="L151" s="133">
        <f t="shared" si="14"/>
        <v>0</v>
      </c>
    </row>
    <row r="152" spans="1:12" ht="11.25" hidden="1" customHeight="1">
      <c r="A152" s="30" t="s">
        <v>40</v>
      </c>
      <c r="B152" s="129"/>
      <c r="C152" s="104"/>
      <c r="D152" s="104"/>
      <c r="E152" s="104"/>
      <c r="F152" s="104"/>
      <c r="G152" s="104"/>
      <c r="H152" s="130" t="e">
        <f t="shared" si="12"/>
        <v>#DIV/0!</v>
      </c>
      <c r="I152" s="131"/>
      <c r="J152" s="104"/>
      <c r="K152" s="132" t="e">
        <f t="shared" si="13"/>
        <v>#DIV/0!</v>
      </c>
      <c r="L152" s="133">
        <f t="shared" si="14"/>
        <v>0</v>
      </c>
    </row>
    <row r="153" spans="1:12" ht="11.25" hidden="1" customHeight="1">
      <c r="A153" s="30" t="s">
        <v>41</v>
      </c>
      <c r="B153" s="129"/>
      <c r="C153" s="104"/>
      <c r="D153" s="104"/>
      <c r="E153" s="104"/>
      <c r="F153" s="104"/>
      <c r="G153" s="104"/>
      <c r="H153" s="130" t="e">
        <f t="shared" si="12"/>
        <v>#DIV/0!</v>
      </c>
      <c r="I153" s="131"/>
      <c r="J153" s="104"/>
      <c r="K153" s="132" t="e">
        <f t="shared" si="13"/>
        <v>#DIV/0!</v>
      </c>
      <c r="L153" s="133">
        <f t="shared" si="14"/>
        <v>0</v>
      </c>
    </row>
    <row r="154" spans="1:12" ht="11.25" hidden="1" customHeight="1">
      <c r="A154" s="30" t="s">
        <v>42</v>
      </c>
      <c r="B154" s="129"/>
      <c r="C154" s="104">
        <f>SUM(C155:C159)</f>
        <v>0</v>
      </c>
      <c r="D154" s="104"/>
      <c r="E154" s="104">
        <f>SUM(E155:E159)</f>
        <v>0</v>
      </c>
      <c r="F154" s="104"/>
      <c r="G154" s="104">
        <f>SUM(G155:G159)</f>
        <v>0</v>
      </c>
      <c r="H154" s="130" t="e">
        <f t="shared" si="12"/>
        <v>#DIV/0!</v>
      </c>
      <c r="I154" s="131"/>
      <c r="J154" s="104">
        <f>SUM(J155:J159)</f>
        <v>0</v>
      </c>
      <c r="K154" s="132" t="e">
        <f t="shared" si="13"/>
        <v>#DIV/0!</v>
      </c>
      <c r="L154" s="133">
        <f t="shared" si="14"/>
        <v>0</v>
      </c>
    </row>
    <row r="155" spans="1:12" ht="11.25" hidden="1" customHeight="1">
      <c r="A155" s="30" t="s">
        <v>43</v>
      </c>
      <c r="B155" s="129"/>
      <c r="C155" s="104"/>
      <c r="D155" s="104"/>
      <c r="E155" s="104"/>
      <c r="F155" s="104"/>
      <c r="G155" s="104"/>
      <c r="H155" s="130" t="e">
        <f t="shared" si="12"/>
        <v>#DIV/0!</v>
      </c>
      <c r="I155" s="131"/>
      <c r="J155" s="104"/>
      <c r="K155" s="132" t="e">
        <f t="shared" si="13"/>
        <v>#DIV/0!</v>
      </c>
      <c r="L155" s="133">
        <f t="shared" si="14"/>
        <v>0</v>
      </c>
    </row>
    <row r="156" spans="1:12" ht="11.25" hidden="1" customHeight="1">
      <c r="A156" s="30" t="s">
        <v>44</v>
      </c>
      <c r="B156" s="129"/>
      <c r="C156" s="104"/>
      <c r="D156" s="104"/>
      <c r="E156" s="104"/>
      <c r="F156" s="104"/>
      <c r="G156" s="104"/>
      <c r="H156" s="130" t="e">
        <f t="shared" si="12"/>
        <v>#DIV/0!</v>
      </c>
      <c r="I156" s="131"/>
      <c r="J156" s="104"/>
      <c r="K156" s="132" t="e">
        <f t="shared" si="13"/>
        <v>#DIV/0!</v>
      </c>
      <c r="L156" s="133">
        <f t="shared" si="14"/>
        <v>0</v>
      </c>
    </row>
    <row r="157" spans="1:12" ht="11.25" hidden="1" customHeight="1">
      <c r="A157" s="30" t="s">
        <v>45</v>
      </c>
      <c r="B157" s="129"/>
      <c r="C157" s="104"/>
      <c r="D157" s="104"/>
      <c r="E157" s="104"/>
      <c r="F157" s="104"/>
      <c r="G157" s="104"/>
      <c r="H157" s="130" t="e">
        <f t="shared" si="12"/>
        <v>#DIV/0!</v>
      </c>
      <c r="I157" s="131"/>
      <c r="J157" s="104"/>
      <c r="K157" s="132" t="e">
        <f t="shared" si="13"/>
        <v>#DIV/0!</v>
      </c>
      <c r="L157" s="133">
        <f t="shared" si="14"/>
        <v>0</v>
      </c>
    </row>
    <row r="158" spans="1:12" ht="11.25" hidden="1" customHeight="1">
      <c r="A158" s="30" t="s">
        <v>46</v>
      </c>
      <c r="B158" s="129"/>
      <c r="C158" s="104"/>
      <c r="D158" s="104"/>
      <c r="E158" s="104"/>
      <c r="F158" s="104"/>
      <c r="G158" s="104"/>
      <c r="H158" s="130" t="e">
        <f t="shared" si="12"/>
        <v>#DIV/0!</v>
      </c>
      <c r="I158" s="131"/>
      <c r="J158" s="104"/>
      <c r="K158" s="132" t="e">
        <f t="shared" si="13"/>
        <v>#DIV/0!</v>
      </c>
      <c r="L158" s="133">
        <f t="shared" si="14"/>
        <v>0</v>
      </c>
    </row>
    <row r="159" spans="1:12" ht="11.25" hidden="1" customHeight="1">
      <c r="A159" s="30" t="s">
        <v>47</v>
      </c>
      <c r="B159" s="129"/>
      <c r="C159" s="104"/>
      <c r="D159" s="104"/>
      <c r="E159" s="104"/>
      <c r="F159" s="104"/>
      <c r="G159" s="104"/>
      <c r="H159" s="130" t="e">
        <f t="shared" si="12"/>
        <v>#DIV/0!</v>
      </c>
      <c r="I159" s="131"/>
      <c r="J159" s="104"/>
      <c r="K159" s="132" t="e">
        <f t="shared" si="13"/>
        <v>#DIV/0!</v>
      </c>
      <c r="L159" s="133">
        <f t="shared" si="14"/>
        <v>0</v>
      </c>
    </row>
    <row r="160" spans="1:12" ht="11.25" hidden="1" customHeight="1">
      <c r="A160" s="30" t="s">
        <v>48</v>
      </c>
      <c r="B160" s="129"/>
      <c r="C160" s="104">
        <f>SUM(C161:C168)</f>
        <v>0</v>
      </c>
      <c r="D160" s="104"/>
      <c r="E160" s="104">
        <f>SUM(E161:E168)</f>
        <v>0</v>
      </c>
      <c r="F160" s="104"/>
      <c r="G160" s="104">
        <f>SUM(G161:G168)</f>
        <v>0</v>
      </c>
      <c r="H160" s="130" t="e">
        <f t="shared" si="12"/>
        <v>#DIV/0!</v>
      </c>
      <c r="I160" s="131"/>
      <c r="J160" s="104">
        <f>SUM(J161:J168)</f>
        <v>0</v>
      </c>
      <c r="K160" s="132" t="e">
        <f t="shared" si="13"/>
        <v>#DIV/0!</v>
      </c>
      <c r="L160" s="133">
        <f t="shared" si="14"/>
        <v>0</v>
      </c>
    </row>
    <row r="161" spans="1:12" ht="11.25" hidden="1" customHeight="1">
      <c r="A161" s="30" t="s">
        <v>49</v>
      </c>
      <c r="B161" s="129"/>
      <c r="C161" s="104"/>
      <c r="D161" s="104"/>
      <c r="E161" s="104"/>
      <c r="F161" s="104"/>
      <c r="G161" s="104"/>
      <c r="H161" s="130" t="e">
        <f t="shared" si="12"/>
        <v>#DIV/0!</v>
      </c>
      <c r="I161" s="131"/>
      <c r="J161" s="104"/>
      <c r="K161" s="132" t="e">
        <f t="shared" si="13"/>
        <v>#DIV/0!</v>
      </c>
      <c r="L161" s="133">
        <f t="shared" si="14"/>
        <v>0</v>
      </c>
    </row>
    <row r="162" spans="1:12" ht="11.25" hidden="1" customHeight="1">
      <c r="A162" s="30" t="s">
        <v>50</v>
      </c>
      <c r="B162" s="129"/>
      <c r="C162" s="104"/>
      <c r="D162" s="104"/>
      <c r="E162" s="104"/>
      <c r="F162" s="104"/>
      <c r="G162" s="104"/>
      <c r="H162" s="130" t="e">
        <f t="shared" si="12"/>
        <v>#DIV/0!</v>
      </c>
      <c r="I162" s="131"/>
      <c r="J162" s="104"/>
      <c r="K162" s="132" t="e">
        <f t="shared" si="13"/>
        <v>#DIV/0!</v>
      </c>
      <c r="L162" s="133">
        <f t="shared" si="14"/>
        <v>0</v>
      </c>
    </row>
    <row r="163" spans="1:12" ht="11.25" hidden="1" customHeight="1">
      <c r="A163" s="30" t="s">
        <v>51</v>
      </c>
      <c r="B163" s="129"/>
      <c r="C163" s="104"/>
      <c r="D163" s="104"/>
      <c r="E163" s="104"/>
      <c r="F163" s="104"/>
      <c r="G163" s="104"/>
      <c r="H163" s="130" t="e">
        <f t="shared" si="12"/>
        <v>#DIV/0!</v>
      </c>
      <c r="I163" s="131"/>
      <c r="J163" s="104"/>
      <c r="K163" s="132" t="e">
        <f t="shared" si="13"/>
        <v>#DIV/0!</v>
      </c>
      <c r="L163" s="133">
        <f t="shared" si="14"/>
        <v>0</v>
      </c>
    </row>
    <row r="164" spans="1:12" ht="11.25" hidden="1" customHeight="1">
      <c r="A164" s="30" t="s">
        <v>52</v>
      </c>
      <c r="B164" s="129"/>
      <c r="C164" s="104"/>
      <c r="D164" s="104"/>
      <c r="E164" s="104"/>
      <c r="F164" s="104"/>
      <c r="G164" s="104"/>
      <c r="H164" s="130" t="e">
        <f t="shared" si="12"/>
        <v>#DIV/0!</v>
      </c>
      <c r="I164" s="131"/>
      <c r="J164" s="104"/>
      <c r="K164" s="132" t="e">
        <f t="shared" si="13"/>
        <v>#DIV/0!</v>
      </c>
      <c r="L164" s="133">
        <f t="shared" si="14"/>
        <v>0</v>
      </c>
    </row>
    <row r="165" spans="1:12" ht="11.25" hidden="1" customHeight="1">
      <c r="A165" s="30" t="s">
        <v>53</v>
      </c>
      <c r="B165" s="129"/>
      <c r="C165" s="104"/>
      <c r="D165" s="104"/>
      <c r="E165" s="104"/>
      <c r="F165" s="104"/>
      <c r="G165" s="104"/>
      <c r="H165" s="130" t="e">
        <f t="shared" ref="H165:H196" si="15">G165/E165</f>
        <v>#DIV/0!</v>
      </c>
      <c r="I165" s="131"/>
      <c r="J165" s="104"/>
      <c r="K165" s="132" t="e">
        <f t="shared" ref="K165:K196" si="16">J165/E165</f>
        <v>#DIV/0!</v>
      </c>
      <c r="L165" s="133">
        <f t="shared" ref="L165:L196" si="17">E165-J165</f>
        <v>0</v>
      </c>
    </row>
    <row r="166" spans="1:12" ht="11.25" hidden="1" customHeight="1">
      <c r="A166" s="30" t="s">
        <v>54</v>
      </c>
      <c r="B166" s="129"/>
      <c r="C166" s="104"/>
      <c r="D166" s="104"/>
      <c r="E166" s="104"/>
      <c r="F166" s="104"/>
      <c r="G166" s="104"/>
      <c r="H166" s="130" t="e">
        <f t="shared" si="15"/>
        <v>#DIV/0!</v>
      </c>
      <c r="I166" s="131"/>
      <c r="J166" s="104"/>
      <c r="K166" s="132" t="e">
        <f t="shared" si="16"/>
        <v>#DIV/0!</v>
      </c>
      <c r="L166" s="133">
        <f t="shared" si="17"/>
        <v>0</v>
      </c>
    </row>
    <row r="167" spans="1:12" ht="11.25" hidden="1" customHeight="1">
      <c r="A167" s="30" t="s">
        <v>55</v>
      </c>
      <c r="B167" s="129"/>
      <c r="C167" s="140"/>
      <c r="D167" s="140"/>
      <c r="E167" s="140"/>
      <c r="F167" s="140"/>
      <c r="G167" s="140"/>
      <c r="H167" s="130" t="e">
        <f t="shared" si="15"/>
        <v>#DIV/0!</v>
      </c>
      <c r="I167" s="141"/>
      <c r="J167" s="140"/>
      <c r="K167" s="132" t="e">
        <f t="shared" si="16"/>
        <v>#DIV/0!</v>
      </c>
      <c r="L167" s="133">
        <f t="shared" si="17"/>
        <v>0</v>
      </c>
    </row>
    <row r="168" spans="1:12" ht="11.25" hidden="1" customHeight="1">
      <c r="A168" s="142" t="s">
        <v>56</v>
      </c>
      <c r="B168" s="129"/>
      <c r="C168" s="140"/>
      <c r="D168" s="140"/>
      <c r="E168" s="140"/>
      <c r="F168" s="140"/>
      <c r="G168" s="140"/>
      <c r="H168" s="130" t="e">
        <f t="shared" si="15"/>
        <v>#DIV/0!</v>
      </c>
      <c r="I168" s="141"/>
      <c r="J168" s="140"/>
      <c r="K168" s="132" t="e">
        <f t="shared" si="16"/>
        <v>#DIV/0!</v>
      </c>
      <c r="L168" s="133">
        <f t="shared" si="17"/>
        <v>0</v>
      </c>
    </row>
    <row r="169" spans="1:12" ht="11.25" hidden="1" customHeight="1">
      <c r="A169" s="30" t="s">
        <v>39</v>
      </c>
      <c r="B169" s="129"/>
      <c r="C169" s="104">
        <f>SUM(C170:C173)</f>
        <v>0</v>
      </c>
      <c r="D169" s="104"/>
      <c r="E169" s="104">
        <f>SUM(E170:E173)</f>
        <v>0</v>
      </c>
      <c r="F169" s="104"/>
      <c r="G169" s="104">
        <f>SUM(G170:G173)</f>
        <v>0</v>
      </c>
      <c r="H169" s="130" t="e">
        <f t="shared" si="15"/>
        <v>#DIV/0!</v>
      </c>
      <c r="I169" s="131"/>
      <c r="J169" s="104">
        <f>SUM(J170:J173)</f>
        <v>0</v>
      </c>
      <c r="K169" s="132" t="e">
        <f t="shared" si="16"/>
        <v>#DIV/0!</v>
      </c>
      <c r="L169" s="133">
        <f t="shared" si="17"/>
        <v>0</v>
      </c>
    </row>
    <row r="170" spans="1:12" ht="11.25" hidden="1" customHeight="1">
      <c r="A170" s="30" t="s">
        <v>57</v>
      </c>
      <c r="B170" s="129"/>
      <c r="C170" s="104"/>
      <c r="D170" s="104"/>
      <c r="E170" s="104"/>
      <c r="F170" s="104"/>
      <c r="G170" s="104"/>
      <c r="H170" s="130" t="e">
        <f t="shared" si="15"/>
        <v>#DIV/0!</v>
      </c>
      <c r="I170" s="131"/>
      <c r="J170" s="104"/>
      <c r="K170" s="132" t="e">
        <f t="shared" si="16"/>
        <v>#DIV/0!</v>
      </c>
      <c r="L170" s="133">
        <f t="shared" si="17"/>
        <v>0</v>
      </c>
    </row>
    <row r="171" spans="1:12" ht="11.25" hidden="1" customHeight="1">
      <c r="A171" s="30" t="s">
        <v>58</v>
      </c>
      <c r="B171" s="129"/>
      <c r="C171" s="104"/>
      <c r="D171" s="104"/>
      <c r="E171" s="104"/>
      <c r="F171" s="104"/>
      <c r="G171" s="104"/>
      <c r="H171" s="130" t="e">
        <f t="shared" si="15"/>
        <v>#DIV/0!</v>
      </c>
      <c r="I171" s="131"/>
      <c r="J171" s="104"/>
      <c r="K171" s="132" t="e">
        <f t="shared" si="16"/>
        <v>#DIV/0!</v>
      </c>
      <c r="L171" s="133">
        <f t="shared" si="17"/>
        <v>0</v>
      </c>
    </row>
    <row r="172" spans="1:12" ht="11.25" hidden="1" customHeight="1">
      <c r="A172" s="30" t="s">
        <v>59</v>
      </c>
      <c r="B172" s="129"/>
      <c r="C172" s="104"/>
      <c r="D172" s="104"/>
      <c r="E172" s="104"/>
      <c r="F172" s="104"/>
      <c r="G172" s="104"/>
      <c r="H172" s="130" t="e">
        <f t="shared" si="15"/>
        <v>#DIV/0!</v>
      </c>
      <c r="I172" s="131"/>
      <c r="J172" s="104"/>
      <c r="K172" s="132" t="e">
        <f t="shared" si="16"/>
        <v>#DIV/0!</v>
      </c>
      <c r="L172" s="133">
        <f t="shared" si="17"/>
        <v>0</v>
      </c>
    </row>
    <row r="173" spans="1:12" ht="11.25" hidden="1" customHeight="1">
      <c r="A173" s="34" t="s">
        <v>60</v>
      </c>
      <c r="B173" s="129"/>
      <c r="C173" s="104"/>
      <c r="D173" s="104"/>
      <c r="E173" s="104"/>
      <c r="F173" s="104"/>
      <c r="G173" s="104"/>
      <c r="H173" s="130" t="e">
        <f t="shared" si="15"/>
        <v>#DIV/0!</v>
      </c>
      <c r="I173" s="131"/>
      <c r="J173" s="104"/>
      <c r="K173" s="132" t="e">
        <f t="shared" si="16"/>
        <v>#DIV/0!</v>
      </c>
      <c r="L173" s="133">
        <f t="shared" si="17"/>
        <v>0</v>
      </c>
    </row>
    <row r="174" spans="1:12" ht="11.25" hidden="1" customHeight="1">
      <c r="A174" s="30" t="s">
        <v>62</v>
      </c>
      <c r="B174" s="129"/>
      <c r="C174" s="104">
        <f>SUM(C175,C178,C182,C183,C192)</f>
        <v>0</v>
      </c>
      <c r="D174" s="104"/>
      <c r="E174" s="104">
        <f>SUM(E175,E178,E182,E183,E192)</f>
        <v>0</v>
      </c>
      <c r="F174" s="104"/>
      <c r="G174" s="104">
        <f>SUM(G175,G178,G182,G183,G192)</f>
        <v>0</v>
      </c>
      <c r="H174" s="130" t="e">
        <f t="shared" si="15"/>
        <v>#DIV/0!</v>
      </c>
      <c r="I174" s="131"/>
      <c r="J174" s="104">
        <f>SUM(J175,J178,J182,J183,J192)</f>
        <v>0</v>
      </c>
      <c r="K174" s="132" t="e">
        <f t="shared" si="16"/>
        <v>#DIV/0!</v>
      </c>
      <c r="L174" s="133">
        <f t="shared" si="17"/>
        <v>0</v>
      </c>
    </row>
    <row r="175" spans="1:12" ht="11.25" hidden="1" customHeight="1">
      <c r="A175" s="30" t="s">
        <v>63</v>
      </c>
      <c r="B175" s="129"/>
      <c r="C175" s="104">
        <f>SUM(C176:C177)</f>
        <v>0</v>
      </c>
      <c r="D175" s="104"/>
      <c r="E175" s="104">
        <f>SUM(E176:E177)</f>
        <v>0</v>
      </c>
      <c r="F175" s="104"/>
      <c r="G175" s="104">
        <f>SUM(G176:G177)</f>
        <v>0</v>
      </c>
      <c r="H175" s="130" t="e">
        <f t="shared" si="15"/>
        <v>#DIV/0!</v>
      </c>
      <c r="I175" s="131"/>
      <c r="J175" s="104">
        <f>SUM(J176:J177)</f>
        <v>0</v>
      </c>
      <c r="K175" s="132" t="e">
        <f t="shared" si="16"/>
        <v>#DIV/0!</v>
      </c>
      <c r="L175" s="133">
        <f t="shared" si="17"/>
        <v>0</v>
      </c>
    </row>
    <row r="176" spans="1:12" ht="11.25" hidden="1" customHeight="1">
      <c r="A176" s="30" t="s">
        <v>64</v>
      </c>
      <c r="B176" s="129"/>
      <c r="C176" s="104"/>
      <c r="D176" s="104"/>
      <c r="E176" s="104"/>
      <c r="F176" s="104"/>
      <c r="G176" s="104"/>
      <c r="H176" s="130" t="e">
        <f t="shared" si="15"/>
        <v>#DIV/0!</v>
      </c>
      <c r="I176" s="131"/>
      <c r="J176" s="104"/>
      <c r="K176" s="132" t="e">
        <f t="shared" si="16"/>
        <v>#DIV/0!</v>
      </c>
      <c r="L176" s="133">
        <f t="shared" si="17"/>
        <v>0</v>
      </c>
    </row>
    <row r="177" spans="1:12" ht="11.25" hidden="1" customHeight="1">
      <c r="A177" s="30" t="s">
        <v>65</v>
      </c>
      <c r="B177" s="129"/>
      <c r="C177" s="104"/>
      <c r="D177" s="104"/>
      <c r="E177" s="104"/>
      <c r="F177" s="104"/>
      <c r="G177" s="104"/>
      <c r="H177" s="130" t="e">
        <f t="shared" si="15"/>
        <v>#DIV/0!</v>
      </c>
      <c r="I177" s="131"/>
      <c r="J177" s="104"/>
      <c r="K177" s="132" t="e">
        <f t="shared" si="16"/>
        <v>#DIV/0!</v>
      </c>
      <c r="L177" s="133">
        <f t="shared" si="17"/>
        <v>0</v>
      </c>
    </row>
    <row r="178" spans="1:12" ht="11.25" hidden="1" customHeight="1">
      <c r="A178" s="30" t="s">
        <v>66</v>
      </c>
      <c r="B178" s="129"/>
      <c r="C178" s="104">
        <f>SUM(C179:C181)</f>
        <v>0</v>
      </c>
      <c r="D178" s="104"/>
      <c r="E178" s="104">
        <f>SUM(E179:E181)</f>
        <v>0</v>
      </c>
      <c r="F178" s="104"/>
      <c r="G178" s="104">
        <f>SUM(G179:G181)</f>
        <v>0</v>
      </c>
      <c r="H178" s="130" t="e">
        <f t="shared" si="15"/>
        <v>#DIV/0!</v>
      </c>
      <c r="I178" s="131"/>
      <c r="J178" s="104">
        <f>SUM(J179:J181)</f>
        <v>0</v>
      </c>
      <c r="K178" s="132" t="e">
        <f t="shared" si="16"/>
        <v>#DIV/0!</v>
      </c>
      <c r="L178" s="133">
        <f t="shared" si="17"/>
        <v>0</v>
      </c>
    </row>
    <row r="179" spans="1:12" ht="11.25" hidden="1" customHeight="1">
      <c r="A179" s="30" t="s">
        <v>67</v>
      </c>
      <c r="B179" s="129"/>
      <c r="C179" s="104"/>
      <c r="D179" s="104"/>
      <c r="E179" s="104"/>
      <c r="F179" s="104"/>
      <c r="G179" s="104"/>
      <c r="H179" s="130" t="e">
        <f t="shared" si="15"/>
        <v>#DIV/0!</v>
      </c>
      <c r="I179" s="131"/>
      <c r="J179" s="104"/>
      <c r="K179" s="132" t="e">
        <f t="shared" si="16"/>
        <v>#DIV/0!</v>
      </c>
      <c r="L179" s="133">
        <f t="shared" si="17"/>
        <v>0</v>
      </c>
    </row>
    <row r="180" spans="1:12" ht="11.25" hidden="1" customHeight="1">
      <c r="A180" s="30" t="s">
        <v>68</v>
      </c>
      <c r="B180" s="129"/>
      <c r="C180" s="104"/>
      <c r="D180" s="104"/>
      <c r="E180" s="104"/>
      <c r="F180" s="104"/>
      <c r="G180" s="104"/>
      <c r="H180" s="130" t="e">
        <f t="shared" si="15"/>
        <v>#DIV/0!</v>
      </c>
      <c r="I180" s="131"/>
      <c r="J180" s="104"/>
      <c r="K180" s="132" t="e">
        <f t="shared" si="16"/>
        <v>#DIV/0!</v>
      </c>
      <c r="L180" s="133">
        <f t="shared" si="17"/>
        <v>0</v>
      </c>
    </row>
    <row r="181" spans="1:12" ht="11.25" hidden="1" customHeight="1">
      <c r="A181" s="30" t="s">
        <v>69</v>
      </c>
      <c r="B181" s="129"/>
      <c r="C181" s="104"/>
      <c r="D181" s="104"/>
      <c r="E181" s="104"/>
      <c r="F181" s="104"/>
      <c r="G181" s="104"/>
      <c r="H181" s="130" t="e">
        <f t="shared" si="15"/>
        <v>#DIV/0!</v>
      </c>
      <c r="I181" s="131"/>
      <c r="J181" s="104"/>
      <c r="K181" s="132" t="e">
        <f t="shared" si="16"/>
        <v>#DIV/0!</v>
      </c>
      <c r="L181" s="133">
        <f t="shared" si="17"/>
        <v>0</v>
      </c>
    </row>
    <row r="182" spans="1:12" ht="11.25" hidden="1" customHeight="1">
      <c r="A182" s="30" t="s">
        <v>70</v>
      </c>
      <c r="B182" s="129"/>
      <c r="C182" s="104"/>
      <c r="D182" s="104"/>
      <c r="E182" s="104"/>
      <c r="F182" s="104"/>
      <c r="G182" s="104"/>
      <c r="H182" s="130" t="e">
        <f t="shared" si="15"/>
        <v>#DIV/0!</v>
      </c>
      <c r="I182" s="131"/>
      <c r="J182" s="104"/>
      <c r="K182" s="132" t="e">
        <f t="shared" si="16"/>
        <v>#DIV/0!</v>
      </c>
      <c r="L182" s="133">
        <f t="shared" si="17"/>
        <v>0</v>
      </c>
    </row>
    <row r="183" spans="1:12" ht="11.25" hidden="1" customHeight="1">
      <c r="A183" s="30" t="s">
        <v>71</v>
      </c>
      <c r="B183" s="129"/>
      <c r="C183" s="104">
        <f>SUM(C184:C191)</f>
        <v>0</v>
      </c>
      <c r="D183" s="104"/>
      <c r="E183" s="104">
        <f>SUM(E184:E191)</f>
        <v>0</v>
      </c>
      <c r="F183" s="104"/>
      <c r="G183" s="104">
        <f>SUM(G184:G191)</f>
        <v>0</v>
      </c>
      <c r="H183" s="130" t="e">
        <f t="shared" si="15"/>
        <v>#DIV/0!</v>
      </c>
      <c r="I183" s="131"/>
      <c r="J183" s="104">
        <f>SUM(J184:J191)</f>
        <v>0</v>
      </c>
      <c r="K183" s="132" t="e">
        <f t="shared" si="16"/>
        <v>#DIV/0!</v>
      </c>
      <c r="L183" s="133">
        <f t="shared" si="17"/>
        <v>0</v>
      </c>
    </row>
    <row r="184" spans="1:12" ht="11.25" hidden="1" customHeight="1">
      <c r="A184" s="30" t="s">
        <v>72</v>
      </c>
      <c r="B184" s="129"/>
      <c r="C184" s="104"/>
      <c r="D184" s="104"/>
      <c r="E184" s="104"/>
      <c r="F184" s="104"/>
      <c r="G184" s="104"/>
      <c r="H184" s="130" t="e">
        <f t="shared" si="15"/>
        <v>#DIV/0!</v>
      </c>
      <c r="I184" s="131"/>
      <c r="J184" s="104"/>
      <c r="K184" s="132" t="e">
        <f t="shared" si="16"/>
        <v>#DIV/0!</v>
      </c>
      <c r="L184" s="133">
        <f t="shared" si="17"/>
        <v>0</v>
      </c>
    </row>
    <row r="185" spans="1:12" ht="11.25" hidden="1" customHeight="1">
      <c r="A185" s="30" t="s">
        <v>50</v>
      </c>
      <c r="B185" s="129"/>
      <c r="C185" s="104"/>
      <c r="D185" s="104"/>
      <c r="E185" s="104"/>
      <c r="F185" s="104"/>
      <c r="G185" s="104"/>
      <c r="H185" s="130" t="e">
        <f t="shared" si="15"/>
        <v>#DIV/0!</v>
      </c>
      <c r="I185" s="131"/>
      <c r="J185" s="104"/>
      <c r="K185" s="132" t="e">
        <f t="shared" si="16"/>
        <v>#DIV/0!</v>
      </c>
      <c r="L185" s="133">
        <f t="shared" si="17"/>
        <v>0</v>
      </c>
    </row>
    <row r="186" spans="1:12" ht="11.25" hidden="1" customHeight="1">
      <c r="A186" s="30" t="s">
        <v>51</v>
      </c>
      <c r="B186" s="129"/>
      <c r="C186" s="104"/>
      <c r="D186" s="104"/>
      <c r="E186" s="104"/>
      <c r="F186" s="104"/>
      <c r="G186" s="104"/>
      <c r="H186" s="130" t="e">
        <f t="shared" si="15"/>
        <v>#DIV/0!</v>
      </c>
      <c r="I186" s="131"/>
      <c r="J186" s="104"/>
      <c r="K186" s="132" t="e">
        <f t="shared" si="16"/>
        <v>#DIV/0!</v>
      </c>
      <c r="L186" s="133">
        <f t="shared" si="17"/>
        <v>0</v>
      </c>
    </row>
    <row r="187" spans="1:12" ht="11.25" hidden="1" customHeight="1">
      <c r="A187" s="30" t="s">
        <v>52</v>
      </c>
      <c r="B187" s="129"/>
      <c r="C187" s="104"/>
      <c r="D187" s="104"/>
      <c r="E187" s="104"/>
      <c r="F187" s="104"/>
      <c r="G187" s="104"/>
      <c r="H187" s="130" t="e">
        <f t="shared" si="15"/>
        <v>#DIV/0!</v>
      </c>
      <c r="I187" s="131"/>
      <c r="J187" s="104"/>
      <c r="K187" s="132" t="e">
        <f t="shared" si="16"/>
        <v>#DIV/0!</v>
      </c>
      <c r="L187" s="133">
        <f t="shared" si="17"/>
        <v>0</v>
      </c>
    </row>
    <row r="188" spans="1:12" ht="11.25" hidden="1" customHeight="1">
      <c r="A188" s="41" t="s">
        <v>53</v>
      </c>
      <c r="B188" s="129"/>
      <c r="C188" s="104"/>
      <c r="D188" s="104"/>
      <c r="E188" s="104"/>
      <c r="F188" s="104"/>
      <c r="G188" s="104"/>
      <c r="H188" s="130" t="e">
        <f t="shared" si="15"/>
        <v>#DIV/0!</v>
      </c>
      <c r="I188" s="131"/>
      <c r="J188" s="104"/>
      <c r="K188" s="132" t="e">
        <f t="shared" si="16"/>
        <v>#DIV/0!</v>
      </c>
      <c r="L188" s="133">
        <f t="shared" si="17"/>
        <v>0</v>
      </c>
    </row>
    <row r="189" spans="1:12" ht="12.75" hidden="1" customHeight="1">
      <c r="A189" s="41" t="s">
        <v>54</v>
      </c>
      <c r="B189" s="129"/>
      <c r="C189" s="104"/>
      <c r="D189" s="104"/>
      <c r="E189" s="104"/>
      <c r="F189" s="104"/>
      <c r="G189" s="104"/>
      <c r="H189" s="130" t="e">
        <f t="shared" si="15"/>
        <v>#DIV/0!</v>
      </c>
      <c r="I189" s="131"/>
      <c r="J189" s="104"/>
      <c r="K189" s="132" t="e">
        <f t="shared" si="16"/>
        <v>#DIV/0!</v>
      </c>
      <c r="L189" s="133">
        <f t="shared" si="17"/>
        <v>0</v>
      </c>
    </row>
    <row r="190" spans="1:12" ht="11.25" hidden="1" customHeight="1">
      <c r="A190" s="30" t="s">
        <v>55</v>
      </c>
      <c r="B190" s="129"/>
      <c r="C190" s="104"/>
      <c r="D190" s="104"/>
      <c r="E190" s="104"/>
      <c r="F190" s="104"/>
      <c r="G190" s="104"/>
      <c r="H190" s="130" t="e">
        <f t="shared" si="15"/>
        <v>#DIV/0!</v>
      </c>
      <c r="I190" s="131"/>
      <c r="J190" s="104"/>
      <c r="K190" s="132" t="e">
        <f t="shared" si="16"/>
        <v>#DIV/0!</v>
      </c>
      <c r="L190" s="133">
        <f t="shared" si="17"/>
        <v>0</v>
      </c>
    </row>
    <row r="191" spans="1:12" ht="14.25" hidden="1" customHeight="1">
      <c r="A191" s="41" t="s">
        <v>73</v>
      </c>
      <c r="B191" s="129"/>
      <c r="C191" s="140"/>
      <c r="D191" s="140"/>
      <c r="E191" s="140"/>
      <c r="F191" s="140"/>
      <c r="G191" s="140"/>
      <c r="H191" s="130" t="e">
        <f t="shared" si="15"/>
        <v>#DIV/0!</v>
      </c>
      <c r="I191" s="141"/>
      <c r="J191" s="140"/>
      <c r="K191" s="132" t="e">
        <f t="shared" si="16"/>
        <v>#DIV/0!</v>
      </c>
      <c r="L191" s="133">
        <f t="shared" si="17"/>
        <v>0</v>
      </c>
    </row>
    <row r="192" spans="1:12" ht="11.25" hidden="1" customHeight="1">
      <c r="A192" s="143" t="s">
        <v>74</v>
      </c>
      <c r="B192" s="129"/>
      <c r="C192" s="104">
        <f>SUM(C193:C196)</f>
        <v>0</v>
      </c>
      <c r="D192" s="104"/>
      <c r="E192" s="104">
        <f>SUM(E193:E196)</f>
        <v>0</v>
      </c>
      <c r="F192" s="104"/>
      <c r="G192" s="104">
        <f>SUM(G193:G196)</f>
        <v>0</v>
      </c>
      <c r="H192" s="130" t="e">
        <f t="shared" si="15"/>
        <v>#DIV/0!</v>
      </c>
      <c r="I192" s="131"/>
      <c r="J192" s="104">
        <f>SUM(J193:J196)</f>
        <v>0</v>
      </c>
      <c r="K192" s="132" t="e">
        <f t="shared" si="16"/>
        <v>#DIV/0!</v>
      </c>
      <c r="L192" s="133">
        <f t="shared" si="17"/>
        <v>0</v>
      </c>
    </row>
    <row r="193" spans="1:12" ht="11.25" hidden="1" customHeight="1">
      <c r="A193" s="143" t="s">
        <v>75</v>
      </c>
      <c r="B193" s="129"/>
      <c r="C193" s="104"/>
      <c r="D193" s="104"/>
      <c r="E193" s="104"/>
      <c r="F193" s="104"/>
      <c r="G193" s="104"/>
      <c r="H193" s="130" t="e">
        <f t="shared" si="15"/>
        <v>#DIV/0!</v>
      </c>
      <c r="I193" s="131"/>
      <c r="J193" s="104"/>
      <c r="K193" s="132" t="e">
        <f t="shared" si="16"/>
        <v>#DIV/0!</v>
      </c>
      <c r="L193" s="133">
        <f t="shared" si="17"/>
        <v>0</v>
      </c>
    </row>
    <row r="194" spans="1:12" ht="12.75" hidden="1">
      <c r="A194" s="139" t="s">
        <v>76</v>
      </c>
      <c r="B194" s="129"/>
      <c r="C194" s="104"/>
      <c r="D194" s="104"/>
      <c r="E194" s="104"/>
      <c r="F194" s="104"/>
      <c r="G194" s="104"/>
      <c r="H194" s="130" t="e">
        <f t="shared" si="15"/>
        <v>#DIV/0!</v>
      </c>
      <c r="I194" s="131"/>
      <c r="J194" s="104"/>
      <c r="K194" s="132" t="e">
        <f t="shared" si="16"/>
        <v>#DIV/0!</v>
      </c>
      <c r="L194" s="133">
        <f t="shared" si="17"/>
        <v>0</v>
      </c>
    </row>
    <row r="195" spans="1:12" ht="12.75" hidden="1">
      <c r="A195" s="139" t="s">
        <v>145</v>
      </c>
      <c r="B195" s="129"/>
      <c r="C195" s="104"/>
      <c r="D195" s="104"/>
      <c r="E195" s="104"/>
      <c r="F195" s="104"/>
      <c r="G195" s="104"/>
      <c r="H195" s="130" t="e">
        <f t="shared" si="15"/>
        <v>#DIV/0!</v>
      </c>
      <c r="I195" s="131"/>
      <c r="J195" s="104"/>
      <c r="K195" s="132" t="e">
        <f t="shared" si="16"/>
        <v>#DIV/0!</v>
      </c>
      <c r="L195" s="133">
        <f t="shared" si="17"/>
        <v>0</v>
      </c>
    </row>
    <row r="196" spans="1:12" ht="12.75" hidden="1">
      <c r="A196" s="144" t="s">
        <v>146</v>
      </c>
      <c r="B196" s="134"/>
      <c r="C196" s="145"/>
      <c r="D196" s="140"/>
      <c r="E196" s="140"/>
      <c r="F196" s="140"/>
      <c r="G196" s="140"/>
      <c r="H196" s="130" t="e">
        <f t="shared" si="15"/>
        <v>#DIV/0!</v>
      </c>
      <c r="I196" s="141"/>
      <c r="J196" s="140"/>
      <c r="K196" s="132" t="e">
        <f t="shared" si="16"/>
        <v>#DIV/0!</v>
      </c>
      <c r="L196" s="133">
        <f t="shared" si="17"/>
        <v>0</v>
      </c>
    </row>
    <row r="197" spans="1:12" ht="11.25" hidden="1" customHeight="1">
      <c r="D197" s="146"/>
      <c r="E197" s="146"/>
      <c r="F197" s="146"/>
      <c r="G197" s="146"/>
      <c r="H197" s="146"/>
      <c r="I197" s="146"/>
      <c r="J197" s="146"/>
      <c r="K197" s="146"/>
      <c r="L197" s="147"/>
    </row>
    <row r="198" spans="1:12" ht="11.25" hidden="1" customHeight="1">
      <c r="A198" s="148"/>
      <c r="B198" s="89" t="s">
        <v>94</v>
      </c>
      <c r="C198" s="89" t="s">
        <v>94</v>
      </c>
      <c r="D198" s="160" t="s">
        <v>95</v>
      </c>
      <c r="E198" s="160"/>
      <c r="F198" s="90" t="s">
        <v>10</v>
      </c>
      <c r="G198" s="160" t="s">
        <v>96</v>
      </c>
      <c r="H198" s="160"/>
      <c r="I198" s="90" t="s">
        <v>10</v>
      </c>
      <c r="J198" s="167" t="s">
        <v>97</v>
      </c>
      <c r="K198" s="168" t="s">
        <v>147</v>
      </c>
      <c r="L198" s="168"/>
    </row>
    <row r="199" spans="1:12" ht="26.25" hidden="1" customHeight="1">
      <c r="A199" s="149" t="s">
        <v>148</v>
      </c>
      <c r="B199" s="92" t="s">
        <v>100</v>
      </c>
      <c r="C199" s="92" t="s">
        <v>101</v>
      </c>
      <c r="D199" s="94" t="s">
        <v>12</v>
      </c>
      <c r="E199" s="93" t="s">
        <v>149</v>
      </c>
      <c r="F199" s="94"/>
      <c r="G199" s="94" t="s">
        <v>12</v>
      </c>
      <c r="H199" s="93" t="s">
        <v>149</v>
      </c>
      <c r="I199" s="94"/>
      <c r="J199" s="167"/>
      <c r="K199" s="168"/>
      <c r="L199" s="168"/>
    </row>
    <row r="200" spans="1:12" ht="11.25" hidden="1" customHeight="1">
      <c r="A200" s="150"/>
      <c r="B200" s="151" t="s">
        <v>105</v>
      </c>
      <c r="C200" s="151" t="s">
        <v>106</v>
      </c>
      <c r="D200" s="151"/>
      <c r="E200" s="151" t="s">
        <v>107</v>
      </c>
      <c r="F200" s="152" t="s">
        <v>108</v>
      </c>
      <c r="G200" s="96"/>
      <c r="H200" s="96" t="s">
        <v>109</v>
      </c>
      <c r="I200" s="152" t="s">
        <v>110</v>
      </c>
      <c r="J200" s="96" t="s">
        <v>111</v>
      </c>
      <c r="K200" s="168"/>
      <c r="L200" s="168"/>
    </row>
    <row r="201" spans="1:12" ht="11.25" hidden="1" customHeight="1">
      <c r="A201" s="51" t="s">
        <v>124</v>
      </c>
      <c r="B201" s="99">
        <f>SUM(B202,B208)</f>
        <v>0</v>
      </c>
      <c r="C201" s="99">
        <f>SUM(C202,C208)</f>
        <v>0</v>
      </c>
      <c r="D201" s="99">
        <f>SUM(D202,D208)</f>
        <v>0</v>
      </c>
      <c r="E201" s="99">
        <f>SUM(E202,E208)</f>
        <v>0</v>
      </c>
      <c r="F201" s="99">
        <f t="shared" ref="F201:F210" si="18">C201-E201</f>
        <v>0</v>
      </c>
      <c r="G201" s="99">
        <f>SUM(G202,G208)</f>
        <v>0</v>
      </c>
      <c r="H201" s="99">
        <f>SUM(H202,H208)</f>
        <v>0</v>
      </c>
      <c r="I201" s="99">
        <f t="shared" ref="I201:I210" si="19">C201-H201</f>
        <v>0</v>
      </c>
      <c r="J201" s="99">
        <f>SUM(J202,J208)</f>
        <v>0</v>
      </c>
      <c r="K201" s="101"/>
      <c r="L201" s="102">
        <f>SUM(L202,L208)</f>
        <v>0</v>
      </c>
    </row>
    <row r="202" spans="1:12" ht="11.25" hidden="1" customHeight="1">
      <c r="A202" s="142" t="s">
        <v>113</v>
      </c>
      <c r="B202" s="100">
        <f>SUM(B203:B205)</f>
        <v>0</v>
      </c>
      <c r="C202" s="100">
        <f>SUM(C203:C205)</f>
        <v>0</v>
      </c>
      <c r="D202" s="100">
        <f>SUM(D203:D205)</f>
        <v>0</v>
      </c>
      <c r="E202" s="100">
        <f>SUM(E203:E205)</f>
        <v>0</v>
      </c>
      <c r="F202" s="100">
        <f t="shared" si="18"/>
        <v>0</v>
      </c>
      <c r="G202" s="100">
        <f>SUM(G203:G205)</f>
        <v>0</v>
      </c>
      <c r="H202" s="100">
        <f>SUM(H203:H205)</f>
        <v>0</v>
      </c>
      <c r="I202" s="100">
        <f t="shared" si="19"/>
        <v>0</v>
      </c>
      <c r="J202" s="100">
        <f>SUM(J203:J205)</f>
        <v>0</v>
      </c>
      <c r="K202" s="103"/>
      <c r="L202" s="104">
        <f>SUM(L203:L205)</f>
        <v>0</v>
      </c>
    </row>
    <row r="203" spans="1:12" ht="11.25" hidden="1" customHeight="1">
      <c r="A203" s="142" t="s">
        <v>114</v>
      </c>
      <c r="B203" s="100"/>
      <c r="C203" s="100"/>
      <c r="D203" s="100"/>
      <c r="E203" s="100"/>
      <c r="F203" s="100">
        <f t="shared" si="18"/>
        <v>0</v>
      </c>
      <c r="G203" s="100"/>
      <c r="H203" s="100"/>
      <c r="I203" s="100">
        <f t="shared" si="19"/>
        <v>0</v>
      </c>
      <c r="J203" s="100"/>
      <c r="K203" s="103"/>
      <c r="L203" s="104">
        <v>0</v>
      </c>
    </row>
    <row r="204" spans="1:12" ht="11.25" hidden="1" customHeight="1">
      <c r="A204" s="142" t="s">
        <v>115</v>
      </c>
      <c r="B204" s="100"/>
      <c r="C204" s="100"/>
      <c r="D204" s="100"/>
      <c r="E204" s="100"/>
      <c r="F204" s="100">
        <f t="shared" si="18"/>
        <v>0</v>
      </c>
      <c r="G204" s="100"/>
      <c r="H204" s="100"/>
      <c r="I204" s="100">
        <f t="shared" si="19"/>
        <v>0</v>
      </c>
      <c r="J204" s="100"/>
      <c r="K204" s="103"/>
      <c r="L204" s="104"/>
    </row>
    <row r="205" spans="1:12" ht="11.25" hidden="1" customHeight="1">
      <c r="A205" s="153" t="s">
        <v>116</v>
      </c>
      <c r="B205" s="106"/>
      <c r="C205" s="106"/>
      <c r="D205" s="106"/>
      <c r="E205" s="106"/>
      <c r="F205" s="106">
        <f t="shared" si="18"/>
        <v>0</v>
      </c>
      <c r="G205" s="106"/>
      <c r="H205" s="106"/>
      <c r="I205" s="106">
        <f t="shared" si="19"/>
        <v>0</v>
      </c>
      <c r="J205" s="106"/>
      <c r="K205" s="107"/>
      <c r="L205" s="112">
        <v>0</v>
      </c>
    </row>
    <row r="206" spans="1:12" ht="11.25" hidden="1" customHeight="1">
      <c r="A206" s="142" t="s">
        <v>119</v>
      </c>
      <c r="B206" s="100">
        <f>SUM(B207:B209)</f>
        <v>0</v>
      </c>
      <c r="C206" s="100">
        <f>SUM(C207:C209)</f>
        <v>0</v>
      </c>
      <c r="D206" s="100">
        <f>SUM(D207:D209)</f>
        <v>0</v>
      </c>
      <c r="E206" s="100">
        <f>SUM(E207:E209)</f>
        <v>0</v>
      </c>
      <c r="F206" s="100">
        <f t="shared" si="18"/>
        <v>0</v>
      </c>
      <c r="G206" s="100">
        <f>SUM(G207:G209)</f>
        <v>0</v>
      </c>
      <c r="H206" s="100">
        <f>SUM(H207:H209)</f>
        <v>0</v>
      </c>
      <c r="I206" s="100">
        <f t="shared" si="19"/>
        <v>0</v>
      </c>
      <c r="J206" s="100">
        <f>SUM(J207:J209)</f>
        <v>0</v>
      </c>
      <c r="K206" s="103"/>
      <c r="L206" s="104">
        <f>SUM(L207:L209)</f>
        <v>0</v>
      </c>
    </row>
    <row r="207" spans="1:12" ht="11.25" hidden="1" customHeight="1">
      <c r="A207" s="142" t="s">
        <v>120</v>
      </c>
      <c r="B207" s="100"/>
      <c r="C207" s="100"/>
      <c r="D207" s="100"/>
      <c r="E207" s="100"/>
      <c r="F207" s="100">
        <f t="shared" si="18"/>
        <v>0</v>
      </c>
      <c r="G207" s="100"/>
      <c r="H207" s="100"/>
      <c r="I207" s="100">
        <f t="shared" si="19"/>
        <v>0</v>
      </c>
      <c r="J207" s="100"/>
      <c r="K207" s="103"/>
      <c r="L207" s="104"/>
    </row>
    <row r="208" spans="1:12" ht="11.25" hidden="1" customHeight="1">
      <c r="A208" s="142" t="s">
        <v>121</v>
      </c>
      <c r="B208" s="100"/>
      <c r="C208" s="100"/>
      <c r="D208" s="100"/>
      <c r="E208" s="100"/>
      <c r="F208" s="100">
        <f t="shared" si="18"/>
        <v>0</v>
      </c>
      <c r="G208" s="100"/>
      <c r="H208" s="100"/>
      <c r="I208" s="100">
        <f t="shared" si="19"/>
        <v>0</v>
      </c>
      <c r="J208" s="100"/>
      <c r="K208" s="103"/>
      <c r="L208" s="104"/>
    </row>
    <row r="209" spans="1:12" ht="11.25" hidden="1" customHeight="1">
      <c r="A209" s="142" t="s">
        <v>122</v>
      </c>
      <c r="B209" s="100"/>
      <c r="C209" s="100"/>
      <c r="D209" s="100"/>
      <c r="E209" s="100"/>
      <c r="F209" s="100">
        <f t="shared" si="18"/>
        <v>0</v>
      </c>
      <c r="G209" s="100"/>
      <c r="H209" s="100"/>
      <c r="I209" s="100">
        <f t="shared" si="19"/>
        <v>0</v>
      </c>
      <c r="J209" s="100"/>
      <c r="K209" s="103"/>
      <c r="L209" s="104"/>
    </row>
    <row r="210" spans="1:12" ht="11.25" hidden="1" customHeight="1">
      <c r="A210" s="153" t="s">
        <v>150</v>
      </c>
      <c r="B210" s="107"/>
      <c r="C210" s="107"/>
      <c r="D210" s="107"/>
      <c r="E210" s="107"/>
      <c r="F210" s="106">
        <f t="shared" si="18"/>
        <v>0</v>
      </c>
      <c r="G210" s="107"/>
      <c r="H210" s="107"/>
      <c r="I210" s="106">
        <f t="shared" si="19"/>
        <v>0</v>
      </c>
      <c r="J210" s="107"/>
      <c r="K210" s="107"/>
      <c r="L210" s="112"/>
    </row>
    <row r="211" spans="1:12" ht="11.25" hidden="1" customHeight="1"/>
    <row r="212" spans="1:12" ht="11.25" hidden="1" customHeight="1"/>
    <row r="213" spans="1:12" ht="11.25" hidden="1" customHeight="1"/>
    <row r="214" spans="1:12" ht="11.25" hidden="1" customHeight="1"/>
    <row r="215" spans="1:12" ht="11.25" hidden="1" customHeight="1"/>
    <row r="216" spans="1:12" ht="11.25" hidden="1" customHeight="1"/>
    <row r="217" spans="1:12" ht="11.25" hidden="1" customHeight="1"/>
  </sheetData>
  <mergeCells count="50">
    <mergeCell ref="D198:E198"/>
    <mergeCell ref="G198:H198"/>
    <mergeCell ref="J198:J199"/>
    <mergeCell ref="K198:L200"/>
    <mergeCell ref="B130:C131"/>
    <mergeCell ref="D130:E131"/>
    <mergeCell ref="F130:K130"/>
    <mergeCell ref="F131:G131"/>
    <mergeCell ref="I131:J131"/>
    <mergeCell ref="D132:E132"/>
    <mergeCell ref="F132:G132"/>
    <mergeCell ref="I132:J132"/>
    <mergeCell ref="K122:L122"/>
    <mergeCell ref="K123:L123"/>
    <mergeCell ref="K124:L124"/>
    <mergeCell ref="A125:K125"/>
    <mergeCell ref="A126:H126"/>
    <mergeCell ref="A127:C127"/>
    <mergeCell ref="B94:C94"/>
    <mergeCell ref="F94:G94"/>
    <mergeCell ref="D96:E96"/>
    <mergeCell ref="G96:H96"/>
    <mergeCell ref="J96:J98"/>
    <mergeCell ref="K96:L99"/>
    <mergeCell ref="B91:C91"/>
    <mergeCell ref="D91:E91"/>
    <mergeCell ref="F91:G91"/>
    <mergeCell ref="I92:J92"/>
    <mergeCell ref="B93:C93"/>
    <mergeCell ref="F93:G93"/>
    <mergeCell ref="B89:C89"/>
    <mergeCell ref="D89:E89"/>
    <mergeCell ref="F89:G89"/>
    <mergeCell ref="I89:J89"/>
    <mergeCell ref="D90:E90"/>
    <mergeCell ref="F90:G90"/>
    <mergeCell ref="B10:C11"/>
    <mergeCell ref="D10:E11"/>
    <mergeCell ref="F10:K10"/>
    <mergeCell ref="F11:G11"/>
    <mergeCell ref="I11:J11"/>
    <mergeCell ref="D12:E12"/>
    <mergeCell ref="F12:G12"/>
    <mergeCell ref="I12:J12"/>
    <mergeCell ref="A1:L1"/>
    <mergeCell ref="A3:L3"/>
    <mergeCell ref="A4:L4"/>
    <mergeCell ref="A5:L5"/>
    <mergeCell ref="A6:L6"/>
    <mergeCell ref="A7:L7"/>
  </mergeCells>
  <printOptions horizontalCentered="1"/>
  <pageMargins left="0.39370078740157505" right="0.39370078740157505" top="0.98385826771653495" bottom="0.98385826771653595" header="0" footer="0.19645669291338602"/>
  <pageSetup paperSize="9" scale="64" fitToWidth="0" fitToHeight="0" orientation="landscape" r:id="rId1"/>
  <headerFooter alignWithMargins="0"/>
  <ignoredErrors>
    <ignoredError sqref="C23:E23" formulaRange="1"/>
    <ignoredError sqref="F100:F121 I100:I1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359"/>
  <sheetViews>
    <sheetView topLeftCell="E1" zoomScaleNormal="100" workbookViewId="0">
      <selection activeCell="A8" sqref="A1:D1048576"/>
    </sheetView>
  </sheetViews>
  <sheetFormatPr defaultRowHeight="11.25" customHeight="1" outlineLevelCol="1"/>
  <cols>
    <col min="1" max="1" width="48.85546875" style="172" hidden="1" customWidth="1"/>
    <col min="2" max="2" width="6.5703125" style="172" hidden="1" customWidth="1" outlineLevel="1"/>
    <col min="3" max="3" width="14" style="172" hidden="1" customWidth="1" collapsed="1"/>
    <col min="4" max="4" width="15.140625" style="172" hidden="1" customWidth="1"/>
    <col min="5" max="5" width="13.5703125" style="172" bestFit="1" customWidth="1"/>
    <col min="6" max="6" width="13.85546875" style="172" bestFit="1" customWidth="1"/>
    <col min="7" max="7" width="11" style="179" customWidth="1"/>
    <col min="8" max="8" width="14" style="172" customWidth="1"/>
    <col min="9" max="9" width="13.7109375" style="172" bestFit="1" customWidth="1"/>
    <col min="10" max="10" width="14" style="172" bestFit="1" customWidth="1"/>
    <col min="11" max="11" width="11" style="179" customWidth="1"/>
    <col min="12" max="12" width="14" style="172" customWidth="1"/>
    <col min="13" max="13" width="16.42578125" style="172" customWidth="1"/>
    <col min="14" max="14" width="14.28515625" style="172" customWidth="1"/>
    <col min="15" max="15" width="5.7109375" style="172" customWidth="1"/>
    <col min="16" max="17" width="15.42578125" style="172" customWidth="1"/>
    <col min="18" max="18" width="22" style="172" customWidth="1"/>
    <col min="19" max="19" width="13.42578125" style="172" customWidth="1"/>
    <col min="20" max="1024" width="7.85546875" style="172" customWidth="1"/>
    <col min="1025" max="1025" width="9.140625" style="172" customWidth="1"/>
    <col min="1026" max="1026" width="9.140625" customWidth="1"/>
  </cols>
  <sheetData>
    <row r="1" spans="1:14" ht="12.75">
      <c r="A1" s="227" t="s">
        <v>151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4" ht="11.25" customHeight="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4" ht="12.75">
      <c r="A3" s="229" t="s">
        <v>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173"/>
    </row>
    <row r="4" spans="1:14" ht="12.75">
      <c r="A4" s="230" t="s">
        <v>2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173"/>
    </row>
    <row r="5" spans="1:14" ht="12.75">
      <c r="A5" s="227" t="s">
        <v>152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174"/>
    </row>
    <row r="6" spans="1:14" ht="12.75">
      <c r="A6" s="231" t="s">
        <v>4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175"/>
    </row>
    <row r="7" spans="1:14" ht="12.75">
      <c r="A7" s="231" t="str">
        <f>'Anexo_1_-_Balanço_Orçamentário'!A7:L7</f>
        <v>JANEIRO A ABRIL DE 2024/BIMESTRE MARÇO - ABRIL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173"/>
    </row>
    <row r="8" spans="1:14" ht="12.75">
      <c r="A8" s="176"/>
      <c r="B8" s="176"/>
      <c r="C8" s="177"/>
      <c r="D8" s="177"/>
      <c r="E8" s="177"/>
      <c r="F8" s="177"/>
      <c r="G8" s="178"/>
      <c r="H8" s="176"/>
      <c r="I8" s="177"/>
      <c r="J8" s="177"/>
      <c r="K8" s="178"/>
      <c r="L8" s="176"/>
      <c r="M8" s="176"/>
    </row>
    <row r="9" spans="1:14" ht="12.75">
      <c r="A9" s="173" t="s">
        <v>153</v>
      </c>
      <c r="B9" s="177"/>
      <c r="C9" s="177"/>
      <c r="D9" s="177"/>
      <c r="E9" s="177"/>
      <c r="F9" s="177"/>
      <c r="H9" s="180"/>
      <c r="I9" s="177"/>
      <c r="J9" s="177"/>
      <c r="M9" s="181" t="s">
        <v>6</v>
      </c>
    </row>
    <row r="10" spans="1:14" ht="24.75" customHeight="1">
      <c r="A10" s="182"/>
      <c r="B10" s="183"/>
      <c r="C10" s="183" t="s">
        <v>94</v>
      </c>
      <c r="D10" s="183" t="s">
        <v>94</v>
      </c>
      <c r="E10" s="232" t="s">
        <v>95</v>
      </c>
      <c r="F10" s="232"/>
      <c r="G10" s="232"/>
      <c r="H10" s="184" t="s">
        <v>10</v>
      </c>
      <c r="I10" s="232" t="s">
        <v>96</v>
      </c>
      <c r="J10" s="232"/>
      <c r="K10" s="232"/>
      <c r="L10" s="184" t="s">
        <v>10</v>
      </c>
      <c r="M10" s="233" t="s">
        <v>154</v>
      </c>
    </row>
    <row r="11" spans="1:14" ht="29.25" customHeight="1">
      <c r="A11" s="185" t="s">
        <v>155</v>
      </c>
      <c r="B11" s="186"/>
      <c r="C11" s="186" t="s">
        <v>100</v>
      </c>
      <c r="D11" s="186" t="s">
        <v>101</v>
      </c>
      <c r="E11" s="187" t="s">
        <v>12</v>
      </c>
      <c r="F11" s="187" t="s">
        <v>14</v>
      </c>
      <c r="G11" s="188" t="s">
        <v>13</v>
      </c>
      <c r="H11" s="189"/>
      <c r="I11" s="187" t="s">
        <v>12</v>
      </c>
      <c r="J11" s="187" t="s">
        <v>14</v>
      </c>
      <c r="K11" s="188" t="s">
        <v>13</v>
      </c>
      <c r="L11" s="189"/>
      <c r="M11" s="233"/>
    </row>
    <row r="12" spans="1:14" s="195" customFormat="1" ht="15.75" customHeight="1">
      <c r="A12" s="190"/>
      <c r="B12" s="190"/>
      <c r="C12" s="191"/>
      <c r="D12" s="192" t="s">
        <v>15</v>
      </c>
      <c r="E12" s="192"/>
      <c r="F12" s="192" t="s">
        <v>16</v>
      </c>
      <c r="G12" s="193" t="s">
        <v>156</v>
      </c>
      <c r="H12" s="194" t="s">
        <v>157</v>
      </c>
      <c r="I12" s="192"/>
      <c r="J12" s="192" t="s">
        <v>105</v>
      </c>
      <c r="K12" s="193" t="s">
        <v>158</v>
      </c>
      <c r="L12" s="189" t="s">
        <v>159</v>
      </c>
      <c r="M12" s="233"/>
    </row>
    <row r="13" spans="1:14" s="195" customFormat="1" ht="12.75">
      <c r="A13" s="196" t="s">
        <v>160</v>
      </c>
      <c r="B13" s="197"/>
      <c r="C13" s="198">
        <f>SUM(C14,C18,C22,C27,C40,C45,C50,C54,C60,C66,C74,C80,C90,C94,C99,C104,C108,C112,C119,C124,C131,C134,C141,C148,C152,C158,C165,C170,C179)</f>
        <v>300767</v>
      </c>
      <c r="D13" s="199">
        <f>SUM(D14,D18,D22,D27,D40,D45,D50,D54,D60,D66,D74,D80,D90,D94,D99,D104,D108,D112,D119,D124,D131,D134,D141,D148,D152,D158,D165,D170,D179)</f>
        <v>300767</v>
      </c>
      <c r="E13" s="200">
        <f>SUM(E14,E18,E22,E27,E40,E45,E50,E54,E60,E66,E74,E80,E90,E94,E99,E104,E108,E112,E119,E124,E131,E134,E141,E148,E152,E158,E165,E170,E179)</f>
        <v>162686.22</v>
      </c>
      <c r="F13" s="201">
        <f>SUM(F14,F18,F22,F27,F40,F45,F50,F54,F60,F66,F74,F80,F90,F94,F99,F104,F108,F112,F119,F124,F131,F134,F141,F148,F152,F158,F165,F170,F179)</f>
        <v>194711.08000000002</v>
      </c>
      <c r="G13" s="202">
        <f t="shared" ref="G13:G44" si="0">F13/F$181</f>
        <v>1</v>
      </c>
      <c r="H13" s="203">
        <f t="shared" ref="H13:H44" si="1">D13-F13</f>
        <v>106055.91999999998</v>
      </c>
      <c r="I13" s="201">
        <f>SUM(I14,I18,I22,I27,I40,I45,I50,I54,I60,I66,I74,I80,I90,I94,I99,I104,I108,I112,I119,I124,I131,I134,I141,I148,I152,I158,I165,I170,I179)</f>
        <v>53072.97</v>
      </c>
      <c r="J13" s="200">
        <f>SUM(J14,J18,J22,J27,J40,J45,J50,J54,J60,J66,J74,J80,J90,J94,J99,J104,J108,J112,J119,J124,J131,J134,J141,J148,J152,J158,J165,J170,J179)</f>
        <v>53266.21</v>
      </c>
      <c r="K13" s="204">
        <f t="shared" ref="K13:K44" si="2">IFERROR(J13/J$181,"")</f>
        <v>1</v>
      </c>
      <c r="L13" s="198">
        <f t="shared" ref="L13:L44" si="3">D13-J13</f>
        <v>247500.79</v>
      </c>
      <c r="M13" s="198">
        <f>SUM(M14,M18,M22,M27,M40,M45,M50,M54,M60,M66,M74,M80,M90,M94,M99,M104,M108,M112,M119,M124,M131,M134,M141,M148,M152,M158,M165,M170,M179)</f>
        <v>0</v>
      </c>
    </row>
    <row r="14" spans="1:14" s="195" customFormat="1" ht="12.75" hidden="1">
      <c r="A14" s="205" t="s">
        <v>161</v>
      </c>
      <c r="B14" s="197"/>
      <c r="C14" s="201">
        <f>SUM(C15:C17)</f>
        <v>0</v>
      </c>
      <c r="D14" s="199">
        <f>SUM(D15:D17)</f>
        <v>0</v>
      </c>
      <c r="E14" s="200">
        <f>SUM(E15:E17)</f>
        <v>0</v>
      </c>
      <c r="F14" s="201">
        <f>SUM(F15:F17)</f>
        <v>0</v>
      </c>
      <c r="G14" s="202">
        <f t="shared" si="0"/>
        <v>0</v>
      </c>
      <c r="H14" s="203">
        <f t="shared" si="1"/>
        <v>0</v>
      </c>
      <c r="I14" s="201">
        <f>SUM(I15:I17)</f>
        <v>0</v>
      </c>
      <c r="J14" s="200">
        <f>SUM(J15:J17)</f>
        <v>0</v>
      </c>
      <c r="K14" s="204">
        <f t="shared" si="2"/>
        <v>0</v>
      </c>
      <c r="L14" s="201">
        <f t="shared" si="3"/>
        <v>0</v>
      </c>
      <c r="M14" s="201">
        <f>SUM(M15:M17)</f>
        <v>0</v>
      </c>
    </row>
    <row r="15" spans="1:14" ht="12.75" hidden="1">
      <c r="A15" s="206" t="s">
        <v>162</v>
      </c>
      <c r="B15" s="176"/>
      <c r="C15" s="201"/>
      <c r="D15" s="199"/>
      <c r="E15" s="200"/>
      <c r="F15" s="201"/>
      <c r="G15" s="202">
        <f t="shared" si="0"/>
        <v>0</v>
      </c>
      <c r="H15" s="203">
        <f t="shared" si="1"/>
        <v>0</v>
      </c>
      <c r="I15" s="201"/>
      <c r="J15" s="200"/>
      <c r="K15" s="204">
        <f t="shared" si="2"/>
        <v>0</v>
      </c>
      <c r="L15" s="201">
        <f t="shared" si="3"/>
        <v>0</v>
      </c>
      <c r="M15" s="201"/>
    </row>
    <row r="16" spans="1:14" ht="12.75" hidden="1">
      <c r="A16" s="206" t="s">
        <v>163</v>
      </c>
      <c r="B16" s="176"/>
      <c r="C16" s="201"/>
      <c r="D16" s="199"/>
      <c r="E16" s="200"/>
      <c r="F16" s="201"/>
      <c r="G16" s="202">
        <f t="shared" si="0"/>
        <v>0</v>
      </c>
      <c r="H16" s="203">
        <f t="shared" si="1"/>
        <v>0</v>
      </c>
      <c r="I16" s="201"/>
      <c r="J16" s="200"/>
      <c r="K16" s="204">
        <f t="shared" si="2"/>
        <v>0</v>
      </c>
      <c r="L16" s="201">
        <f t="shared" si="3"/>
        <v>0</v>
      </c>
      <c r="M16" s="201"/>
    </row>
    <row r="17" spans="1:16" ht="12.75" hidden="1">
      <c r="A17" s="206" t="s">
        <v>164</v>
      </c>
      <c r="B17" s="176"/>
      <c r="C17" s="201"/>
      <c r="D17" s="199"/>
      <c r="E17" s="200"/>
      <c r="F17" s="201"/>
      <c r="G17" s="202">
        <f t="shared" si="0"/>
        <v>0</v>
      </c>
      <c r="H17" s="203">
        <f t="shared" si="1"/>
        <v>0</v>
      </c>
      <c r="I17" s="201"/>
      <c r="J17" s="200"/>
      <c r="K17" s="204">
        <f t="shared" si="2"/>
        <v>0</v>
      </c>
      <c r="L17" s="201">
        <f t="shared" si="3"/>
        <v>0</v>
      </c>
      <c r="M17" s="201"/>
    </row>
    <row r="18" spans="1:16" ht="12.75" hidden="1">
      <c r="A18" s="205" t="s">
        <v>165</v>
      </c>
      <c r="B18" s="197"/>
      <c r="C18" s="201">
        <f>SUM(C19:C21)</f>
        <v>0</v>
      </c>
      <c r="D18" s="199">
        <f>SUM(D19:D21)</f>
        <v>0</v>
      </c>
      <c r="E18" s="200">
        <f>SUM(E19:E21)</f>
        <v>0</v>
      </c>
      <c r="F18" s="201">
        <f>SUM(F19:F21)</f>
        <v>0</v>
      </c>
      <c r="G18" s="202">
        <f t="shared" si="0"/>
        <v>0</v>
      </c>
      <c r="H18" s="203">
        <f t="shared" si="1"/>
        <v>0</v>
      </c>
      <c r="I18" s="201">
        <f>SUM(I19:I21)</f>
        <v>0</v>
      </c>
      <c r="J18" s="200">
        <f>SUM(J19:J21)</f>
        <v>0</v>
      </c>
      <c r="K18" s="204">
        <f t="shared" si="2"/>
        <v>0</v>
      </c>
      <c r="L18" s="201">
        <f t="shared" si="3"/>
        <v>0</v>
      </c>
      <c r="M18" s="201">
        <f>SUM(M19:M21)</f>
        <v>0</v>
      </c>
      <c r="P18" s="228"/>
    </row>
    <row r="19" spans="1:16" ht="12.75" hidden="1">
      <c r="A19" s="206" t="s">
        <v>166</v>
      </c>
      <c r="B19" s="197"/>
      <c r="C19" s="201"/>
      <c r="D19" s="199"/>
      <c r="E19" s="200"/>
      <c r="F19" s="201"/>
      <c r="G19" s="202">
        <f t="shared" si="0"/>
        <v>0</v>
      </c>
      <c r="H19" s="203">
        <f t="shared" si="1"/>
        <v>0</v>
      </c>
      <c r="I19" s="201"/>
      <c r="J19" s="200"/>
      <c r="K19" s="204">
        <f t="shared" si="2"/>
        <v>0</v>
      </c>
      <c r="L19" s="201">
        <f t="shared" si="3"/>
        <v>0</v>
      </c>
      <c r="M19" s="201"/>
      <c r="P19" s="228"/>
    </row>
    <row r="20" spans="1:16" ht="12.75" hidden="1">
      <c r="A20" s="206" t="s">
        <v>167</v>
      </c>
      <c r="B20" s="197"/>
      <c r="C20" s="201"/>
      <c r="D20" s="199"/>
      <c r="E20" s="200"/>
      <c r="F20" s="201"/>
      <c r="G20" s="202">
        <f t="shared" si="0"/>
        <v>0</v>
      </c>
      <c r="H20" s="203">
        <f t="shared" si="1"/>
        <v>0</v>
      </c>
      <c r="I20" s="201"/>
      <c r="J20" s="200"/>
      <c r="K20" s="204">
        <f t="shared" si="2"/>
        <v>0</v>
      </c>
      <c r="L20" s="201">
        <f t="shared" si="3"/>
        <v>0</v>
      </c>
      <c r="M20" s="201"/>
      <c r="P20" s="228"/>
    </row>
    <row r="21" spans="1:16" ht="12.75" hidden="1">
      <c r="A21" s="206" t="s">
        <v>164</v>
      </c>
      <c r="B21" s="197"/>
      <c r="C21" s="201"/>
      <c r="D21" s="199"/>
      <c r="E21" s="200"/>
      <c r="F21" s="201"/>
      <c r="G21" s="202">
        <f t="shared" si="0"/>
        <v>0</v>
      </c>
      <c r="H21" s="203">
        <f t="shared" si="1"/>
        <v>0</v>
      </c>
      <c r="I21" s="201"/>
      <c r="J21" s="200"/>
      <c r="K21" s="204">
        <f t="shared" si="2"/>
        <v>0</v>
      </c>
      <c r="L21" s="201">
        <f t="shared" si="3"/>
        <v>0</v>
      </c>
      <c r="M21" s="201"/>
    </row>
    <row r="22" spans="1:16" ht="12.75">
      <c r="A22" s="205" t="s">
        <v>168</v>
      </c>
      <c r="B22" s="197" t="s">
        <v>169</v>
      </c>
      <c r="C22" s="201">
        <f>SUM(C23:C26)</f>
        <v>287488</v>
      </c>
      <c r="D22" s="201">
        <f>SUM(D23:D26)</f>
        <v>287488</v>
      </c>
      <c r="E22" s="201">
        <f>SUM(E23:E26)</f>
        <v>162686.22</v>
      </c>
      <c r="F22" s="201">
        <f>SUM(F23:F26)</f>
        <v>189790.94</v>
      </c>
      <c r="G22" s="202">
        <f t="shared" si="0"/>
        <v>0.97473107334210252</v>
      </c>
      <c r="H22" s="203">
        <f t="shared" si="1"/>
        <v>97697.06</v>
      </c>
      <c r="I22" s="201">
        <f>SUM(I23:I26)</f>
        <v>52492.18</v>
      </c>
      <c r="J22" s="200">
        <f>SUM(J23:J26)</f>
        <v>52685.42</v>
      </c>
      <c r="K22" s="204">
        <f t="shared" si="2"/>
        <v>0.9890964647193784</v>
      </c>
      <c r="L22" s="201">
        <f t="shared" si="3"/>
        <v>234802.58000000002</v>
      </c>
      <c r="M22" s="201">
        <f>SUM(M23:M26)</f>
        <v>0</v>
      </c>
    </row>
    <row r="23" spans="1:16" ht="12.75" hidden="1">
      <c r="A23" s="206" t="s">
        <v>170</v>
      </c>
      <c r="B23" s="197"/>
      <c r="C23" s="201"/>
      <c r="D23" s="199"/>
      <c r="E23" s="200"/>
      <c r="F23" s="201"/>
      <c r="G23" s="202">
        <f t="shared" si="0"/>
        <v>0</v>
      </c>
      <c r="H23" s="203">
        <f t="shared" si="1"/>
        <v>0</v>
      </c>
      <c r="I23" s="201"/>
      <c r="J23" s="200"/>
      <c r="K23" s="204">
        <f t="shared" si="2"/>
        <v>0</v>
      </c>
      <c r="L23" s="201">
        <f t="shared" si="3"/>
        <v>0</v>
      </c>
      <c r="M23" s="201">
        <v>0</v>
      </c>
    </row>
    <row r="24" spans="1:16" ht="12.75">
      <c r="A24" s="206" t="s">
        <v>171</v>
      </c>
      <c r="B24" s="207" t="s">
        <v>172</v>
      </c>
      <c r="C24" s="201">
        <v>137853</v>
      </c>
      <c r="D24" s="199">
        <v>137853</v>
      </c>
      <c r="E24" s="200">
        <v>76801.22</v>
      </c>
      <c r="F24" s="201">
        <f>27104.72+76801.22</f>
        <v>103905.94</v>
      </c>
      <c r="G24" s="202">
        <f t="shared" si="0"/>
        <v>0.53364163970535217</v>
      </c>
      <c r="H24" s="203">
        <f t="shared" si="1"/>
        <v>33947.06</v>
      </c>
      <c r="I24" s="201">
        <v>31742.18</v>
      </c>
      <c r="J24" s="200">
        <f>193.24+31742.18</f>
        <v>31935.420000000002</v>
      </c>
      <c r="K24" s="204">
        <f t="shared" si="2"/>
        <v>0.59954368820308412</v>
      </c>
      <c r="L24" s="201">
        <f t="shared" si="3"/>
        <v>105917.58</v>
      </c>
      <c r="M24" s="208">
        <v>0</v>
      </c>
    </row>
    <row r="25" spans="1:16" ht="12.75" hidden="1">
      <c r="A25" s="206" t="s">
        <v>173</v>
      </c>
      <c r="B25" s="207" t="s">
        <v>174</v>
      </c>
      <c r="C25" s="201"/>
      <c r="D25" s="199"/>
      <c r="E25" s="200"/>
      <c r="F25" s="201"/>
      <c r="G25" s="202">
        <f t="shared" si="0"/>
        <v>0</v>
      </c>
      <c r="H25" s="203">
        <f t="shared" si="1"/>
        <v>0</v>
      </c>
      <c r="I25" s="201"/>
      <c r="J25" s="200"/>
      <c r="K25" s="204">
        <f t="shared" si="2"/>
        <v>0</v>
      </c>
      <c r="L25" s="201">
        <f t="shared" si="3"/>
        <v>0</v>
      </c>
      <c r="M25" s="208">
        <f>F25-J25</f>
        <v>0</v>
      </c>
    </row>
    <row r="26" spans="1:16" ht="12.75">
      <c r="A26" s="206" t="s">
        <v>175</v>
      </c>
      <c r="B26" s="207" t="s">
        <v>176</v>
      </c>
      <c r="C26" s="201">
        <v>149635</v>
      </c>
      <c r="D26" s="199">
        <v>149635</v>
      </c>
      <c r="E26" s="200">
        <v>85885</v>
      </c>
      <c r="F26" s="201">
        <f>0+85885</f>
        <v>85885</v>
      </c>
      <c r="G26" s="202">
        <f t="shared" si="0"/>
        <v>0.44108943363675035</v>
      </c>
      <c r="H26" s="203">
        <f t="shared" si="1"/>
        <v>63750</v>
      </c>
      <c r="I26" s="201">
        <v>20750</v>
      </c>
      <c r="J26" s="200">
        <f>0+20750</f>
        <v>20750</v>
      </c>
      <c r="K26" s="204">
        <f t="shared" si="2"/>
        <v>0.38955277651629427</v>
      </c>
      <c r="L26" s="201">
        <f t="shared" si="3"/>
        <v>128885</v>
      </c>
      <c r="M26" s="208">
        <v>0</v>
      </c>
    </row>
    <row r="27" spans="1:16" ht="12.75" hidden="1">
      <c r="A27" s="205" t="s">
        <v>177</v>
      </c>
      <c r="B27" s="197"/>
      <c r="C27" s="201">
        <f>SUM(C28:C39)</f>
        <v>0</v>
      </c>
      <c r="D27" s="199">
        <f>SUM(D28:D39)</f>
        <v>0</v>
      </c>
      <c r="E27" s="200">
        <f>SUM(E28:E39)</f>
        <v>0</v>
      </c>
      <c r="F27" s="201">
        <f>SUM(F28:F39)</f>
        <v>0</v>
      </c>
      <c r="G27" s="202">
        <f t="shared" si="0"/>
        <v>0</v>
      </c>
      <c r="H27" s="203">
        <f t="shared" si="1"/>
        <v>0</v>
      </c>
      <c r="I27" s="201">
        <f>SUM(I28:I39)</f>
        <v>0</v>
      </c>
      <c r="J27" s="200">
        <f>SUM(J28:J39)</f>
        <v>0</v>
      </c>
      <c r="K27" s="204">
        <f t="shared" si="2"/>
        <v>0</v>
      </c>
      <c r="L27" s="201">
        <f t="shared" si="3"/>
        <v>0</v>
      </c>
      <c r="M27" s="201">
        <f>SUM(M28:M39)</f>
        <v>0</v>
      </c>
    </row>
    <row r="28" spans="1:16" ht="12.75" hidden="1">
      <c r="A28" s="206" t="s">
        <v>178</v>
      </c>
      <c r="B28" s="197"/>
      <c r="C28" s="201"/>
      <c r="D28" s="199"/>
      <c r="E28" s="200"/>
      <c r="F28" s="201"/>
      <c r="G28" s="202">
        <f t="shared" si="0"/>
        <v>0</v>
      </c>
      <c r="H28" s="203">
        <f t="shared" si="1"/>
        <v>0</v>
      </c>
      <c r="I28" s="201"/>
      <c r="J28" s="200"/>
      <c r="K28" s="204">
        <f t="shared" si="2"/>
        <v>0</v>
      </c>
      <c r="L28" s="201">
        <f t="shared" si="3"/>
        <v>0</v>
      </c>
      <c r="M28" s="201"/>
    </row>
    <row r="29" spans="1:16" ht="12.75" hidden="1">
      <c r="A29" s="206" t="s">
        <v>171</v>
      </c>
      <c r="B29" s="197"/>
      <c r="C29" s="201"/>
      <c r="D29" s="199"/>
      <c r="E29" s="200"/>
      <c r="F29" s="201"/>
      <c r="G29" s="202">
        <f t="shared" si="0"/>
        <v>0</v>
      </c>
      <c r="H29" s="203">
        <f t="shared" si="1"/>
        <v>0</v>
      </c>
      <c r="I29" s="201"/>
      <c r="J29" s="200"/>
      <c r="K29" s="204">
        <f t="shared" si="2"/>
        <v>0</v>
      </c>
      <c r="L29" s="201">
        <f t="shared" si="3"/>
        <v>0</v>
      </c>
      <c r="M29" s="201"/>
    </row>
    <row r="30" spans="1:16" ht="12.75" hidden="1">
      <c r="A30" s="206" t="s">
        <v>179</v>
      </c>
      <c r="B30" s="197"/>
      <c r="C30" s="201"/>
      <c r="D30" s="199"/>
      <c r="E30" s="200"/>
      <c r="F30" s="201"/>
      <c r="G30" s="202">
        <f t="shared" si="0"/>
        <v>0</v>
      </c>
      <c r="H30" s="203">
        <f t="shared" si="1"/>
        <v>0</v>
      </c>
      <c r="I30" s="201"/>
      <c r="J30" s="200"/>
      <c r="K30" s="204">
        <f t="shared" si="2"/>
        <v>0</v>
      </c>
      <c r="L30" s="201">
        <f t="shared" si="3"/>
        <v>0</v>
      </c>
      <c r="M30" s="201"/>
    </row>
    <row r="31" spans="1:16" ht="12.75" hidden="1">
      <c r="A31" s="206" t="s">
        <v>180</v>
      </c>
      <c r="B31" s="197"/>
      <c r="C31" s="201"/>
      <c r="D31" s="199"/>
      <c r="E31" s="200"/>
      <c r="F31" s="201"/>
      <c r="G31" s="202">
        <f t="shared" si="0"/>
        <v>0</v>
      </c>
      <c r="H31" s="203">
        <f t="shared" si="1"/>
        <v>0</v>
      </c>
      <c r="I31" s="201"/>
      <c r="J31" s="200"/>
      <c r="K31" s="204">
        <f t="shared" si="2"/>
        <v>0</v>
      </c>
      <c r="L31" s="201">
        <f t="shared" si="3"/>
        <v>0</v>
      </c>
      <c r="M31" s="201"/>
    </row>
    <row r="32" spans="1:16" ht="12.75" hidden="1">
      <c r="A32" s="206" t="s">
        <v>181</v>
      </c>
      <c r="B32" s="197"/>
      <c r="C32" s="201"/>
      <c r="D32" s="199"/>
      <c r="E32" s="200"/>
      <c r="F32" s="201"/>
      <c r="G32" s="202">
        <f t="shared" si="0"/>
        <v>0</v>
      </c>
      <c r="H32" s="203">
        <f t="shared" si="1"/>
        <v>0</v>
      </c>
      <c r="I32" s="201"/>
      <c r="J32" s="200"/>
      <c r="K32" s="204">
        <f t="shared" si="2"/>
        <v>0</v>
      </c>
      <c r="L32" s="201">
        <f t="shared" si="3"/>
        <v>0</v>
      </c>
      <c r="M32" s="201"/>
    </row>
    <row r="33" spans="1:13" ht="12.75" hidden="1">
      <c r="A33" s="206" t="s">
        <v>173</v>
      </c>
      <c r="B33" s="197"/>
      <c r="C33" s="201"/>
      <c r="D33" s="199"/>
      <c r="E33" s="200"/>
      <c r="F33" s="201"/>
      <c r="G33" s="202">
        <f t="shared" si="0"/>
        <v>0</v>
      </c>
      <c r="H33" s="203">
        <f t="shared" si="1"/>
        <v>0</v>
      </c>
      <c r="I33" s="201"/>
      <c r="J33" s="200"/>
      <c r="K33" s="204">
        <f t="shared" si="2"/>
        <v>0</v>
      </c>
      <c r="L33" s="201">
        <f t="shared" si="3"/>
        <v>0</v>
      </c>
      <c r="M33" s="201"/>
    </row>
    <row r="34" spans="1:13" ht="12.75" hidden="1">
      <c r="A34" s="206" t="s">
        <v>182</v>
      </c>
      <c r="B34" s="197"/>
      <c r="C34" s="201"/>
      <c r="D34" s="199"/>
      <c r="E34" s="200"/>
      <c r="F34" s="201"/>
      <c r="G34" s="202">
        <f t="shared" si="0"/>
        <v>0</v>
      </c>
      <c r="H34" s="203">
        <f t="shared" si="1"/>
        <v>0</v>
      </c>
      <c r="I34" s="201"/>
      <c r="J34" s="200"/>
      <c r="K34" s="204">
        <f t="shared" si="2"/>
        <v>0</v>
      </c>
      <c r="L34" s="201">
        <f t="shared" si="3"/>
        <v>0</v>
      </c>
      <c r="M34" s="201"/>
    </row>
    <row r="35" spans="1:13" ht="12.75" hidden="1">
      <c r="A35" s="206" t="s">
        <v>175</v>
      </c>
      <c r="B35" s="197"/>
      <c r="C35" s="201"/>
      <c r="D35" s="199"/>
      <c r="E35" s="200"/>
      <c r="F35" s="201"/>
      <c r="G35" s="202">
        <f t="shared" si="0"/>
        <v>0</v>
      </c>
      <c r="H35" s="203">
        <f t="shared" si="1"/>
        <v>0</v>
      </c>
      <c r="I35" s="201"/>
      <c r="J35" s="200"/>
      <c r="K35" s="204">
        <f t="shared" si="2"/>
        <v>0</v>
      </c>
      <c r="L35" s="201">
        <f t="shared" si="3"/>
        <v>0</v>
      </c>
      <c r="M35" s="201"/>
    </row>
    <row r="36" spans="1:13" ht="12.75" hidden="1">
      <c r="A36" s="206" t="s">
        <v>183</v>
      </c>
      <c r="B36" s="197"/>
      <c r="C36" s="201"/>
      <c r="D36" s="199"/>
      <c r="E36" s="200"/>
      <c r="F36" s="201"/>
      <c r="G36" s="202">
        <f t="shared" si="0"/>
        <v>0</v>
      </c>
      <c r="H36" s="203">
        <f t="shared" si="1"/>
        <v>0</v>
      </c>
      <c r="I36" s="201"/>
      <c r="J36" s="200"/>
      <c r="K36" s="204">
        <f t="shared" si="2"/>
        <v>0</v>
      </c>
      <c r="L36" s="201">
        <f t="shared" si="3"/>
        <v>0</v>
      </c>
      <c r="M36" s="201"/>
    </row>
    <row r="37" spans="1:13" ht="12.75" hidden="1">
      <c r="A37" s="206" t="s">
        <v>184</v>
      </c>
      <c r="B37" s="197"/>
      <c r="C37" s="201"/>
      <c r="D37" s="199"/>
      <c r="E37" s="200"/>
      <c r="F37" s="201"/>
      <c r="G37" s="202">
        <f t="shared" si="0"/>
        <v>0</v>
      </c>
      <c r="H37" s="203">
        <f t="shared" si="1"/>
        <v>0</v>
      </c>
      <c r="I37" s="201"/>
      <c r="J37" s="200"/>
      <c r="K37" s="204">
        <f t="shared" si="2"/>
        <v>0</v>
      </c>
      <c r="L37" s="201">
        <f t="shared" si="3"/>
        <v>0</v>
      </c>
      <c r="M37" s="201"/>
    </row>
    <row r="38" spans="1:13" ht="12.75" hidden="1">
      <c r="A38" s="206" t="s">
        <v>185</v>
      </c>
      <c r="B38" s="197"/>
      <c r="C38" s="201"/>
      <c r="D38" s="199"/>
      <c r="E38" s="200"/>
      <c r="F38" s="201"/>
      <c r="G38" s="202">
        <f t="shared" si="0"/>
        <v>0</v>
      </c>
      <c r="H38" s="203">
        <f t="shared" si="1"/>
        <v>0</v>
      </c>
      <c r="I38" s="201"/>
      <c r="J38" s="200"/>
      <c r="K38" s="204">
        <f t="shared" si="2"/>
        <v>0</v>
      </c>
      <c r="L38" s="201">
        <f t="shared" si="3"/>
        <v>0</v>
      </c>
      <c r="M38" s="201"/>
    </row>
    <row r="39" spans="1:13" ht="12.75" hidden="1">
      <c r="A39" s="206" t="s">
        <v>164</v>
      </c>
      <c r="B39" s="197"/>
      <c r="C39" s="201"/>
      <c r="D39" s="199"/>
      <c r="E39" s="200"/>
      <c r="F39" s="201"/>
      <c r="G39" s="202">
        <f t="shared" si="0"/>
        <v>0</v>
      </c>
      <c r="H39" s="203">
        <f t="shared" si="1"/>
        <v>0</v>
      </c>
      <c r="I39" s="201"/>
      <c r="J39" s="200"/>
      <c r="K39" s="204">
        <f t="shared" si="2"/>
        <v>0</v>
      </c>
      <c r="L39" s="201">
        <f t="shared" si="3"/>
        <v>0</v>
      </c>
      <c r="M39" s="201"/>
    </row>
    <row r="40" spans="1:13" ht="12.75" hidden="1">
      <c r="A40" s="205" t="s">
        <v>186</v>
      </c>
      <c r="B40" s="197"/>
      <c r="C40" s="201">
        <f>SUM(C41:C44)</f>
        <v>0</v>
      </c>
      <c r="D40" s="199">
        <f>SUM(D41:D44)</f>
        <v>0</v>
      </c>
      <c r="E40" s="200">
        <f>SUM(E41:E44)</f>
        <v>0</v>
      </c>
      <c r="F40" s="201">
        <f>SUM(F41:F44)</f>
        <v>0</v>
      </c>
      <c r="G40" s="202">
        <f t="shared" si="0"/>
        <v>0</v>
      </c>
      <c r="H40" s="203">
        <f t="shared" si="1"/>
        <v>0</v>
      </c>
      <c r="I40" s="201">
        <f>SUM(I41:I44)</f>
        <v>0</v>
      </c>
      <c r="J40" s="200">
        <f>SUM(J41:J44)</f>
        <v>0</v>
      </c>
      <c r="K40" s="204">
        <f t="shared" si="2"/>
        <v>0</v>
      </c>
      <c r="L40" s="201">
        <f t="shared" si="3"/>
        <v>0</v>
      </c>
      <c r="M40" s="201">
        <f>SUM(M41:M44)</f>
        <v>0</v>
      </c>
    </row>
    <row r="41" spans="1:13" ht="12.75" hidden="1">
      <c r="A41" s="206" t="s">
        <v>187</v>
      </c>
      <c r="B41" s="197"/>
      <c r="C41" s="201"/>
      <c r="D41" s="199"/>
      <c r="E41" s="200"/>
      <c r="F41" s="201"/>
      <c r="G41" s="202">
        <f t="shared" si="0"/>
        <v>0</v>
      </c>
      <c r="H41" s="203">
        <f t="shared" si="1"/>
        <v>0</v>
      </c>
      <c r="I41" s="201"/>
      <c r="J41" s="200"/>
      <c r="K41" s="204">
        <f t="shared" si="2"/>
        <v>0</v>
      </c>
      <c r="L41" s="201">
        <f t="shared" si="3"/>
        <v>0</v>
      </c>
      <c r="M41" s="201"/>
    </row>
    <row r="42" spans="1:13" ht="12.75" hidden="1">
      <c r="A42" s="206" t="s">
        <v>188</v>
      </c>
      <c r="B42" s="197"/>
      <c r="C42" s="201"/>
      <c r="D42" s="199"/>
      <c r="E42" s="200"/>
      <c r="F42" s="201"/>
      <c r="G42" s="202">
        <f t="shared" si="0"/>
        <v>0</v>
      </c>
      <c r="H42" s="203">
        <f t="shared" si="1"/>
        <v>0</v>
      </c>
      <c r="I42" s="201"/>
      <c r="J42" s="200"/>
      <c r="K42" s="204">
        <f t="shared" si="2"/>
        <v>0</v>
      </c>
      <c r="L42" s="201">
        <f t="shared" si="3"/>
        <v>0</v>
      </c>
      <c r="M42" s="201"/>
    </row>
    <row r="43" spans="1:13" ht="12.75" hidden="1">
      <c r="A43" s="206" t="s">
        <v>189</v>
      </c>
      <c r="B43" s="197"/>
      <c r="C43" s="201"/>
      <c r="D43" s="199"/>
      <c r="E43" s="200"/>
      <c r="F43" s="201"/>
      <c r="G43" s="202">
        <f t="shared" si="0"/>
        <v>0</v>
      </c>
      <c r="H43" s="203">
        <f t="shared" si="1"/>
        <v>0</v>
      </c>
      <c r="I43" s="201"/>
      <c r="J43" s="200"/>
      <c r="K43" s="204">
        <f t="shared" si="2"/>
        <v>0</v>
      </c>
      <c r="L43" s="201">
        <f t="shared" si="3"/>
        <v>0</v>
      </c>
      <c r="M43" s="201"/>
    </row>
    <row r="44" spans="1:13" ht="12.75" hidden="1">
      <c r="A44" s="206" t="s">
        <v>164</v>
      </c>
      <c r="B44" s="197"/>
      <c r="C44" s="201"/>
      <c r="D44" s="199"/>
      <c r="E44" s="200"/>
      <c r="F44" s="201"/>
      <c r="G44" s="202">
        <f t="shared" si="0"/>
        <v>0</v>
      </c>
      <c r="H44" s="203">
        <f t="shared" si="1"/>
        <v>0</v>
      </c>
      <c r="I44" s="201"/>
      <c r="J44" s="200"/>
      <c r="K44" s="204">
        <f t="shared" si="2"/>
        <v>0</v>
      </c>
      <c r="L44" s="201">
        <f t="shared" si="3"/>
        <v>0</v>
      </c>
      <c r="M44" s="201"/>
    </row>
    <row r="45" spans="1:13" ht="12.75" hidden="1">
      <c r="A45" s="205" t="s">
        <v>190</v>
      </c>
      <c r="B45" s="197"/>
      <c r="C45" s="201">
        <f>SUM(C46:C49)</f>
        <v>0</v>
      </c>
      <c r="D45" s="199">
        <f>SUM(D46:D49)</f>
        <v>0</v>
      </c>
      <c r="E45" s="200">
        <f>SUM(E46:E49)</f>
        <v>0</v>
      </c>
      <c r="F45" s="201">
        <f>SUM(F46:F49)</f>
        <v>0</v>
      </c>
      <c r="G45" s="202">
        <f t="shared" ref="G45:G76" si="4">F45/F$181</f>
        <v>0</v>
      </c>
      <c r="H45" s="203">
        <f t="shared" ref="H45:H76" si="5">D45-F45</f>
        <v>0</v>
      </c>
      <c r="I45" s="201">
        <f>SUM(I46:I49)</f>
        <v>0</v>
      </c>
      <c r="J45" s="200">
        <f>SUM(J46:J49)</f>
        <v>0</v>
      </c>
      <c r="K45" s="204">
        <f t="shared" ref="K45:K76" si="6">IFERROR(J45/J$181,"")</f>
        <v>0</v>
      </c>
      <c r="L45" s="201">
        <f t="shared" ref="L45:L76" si="7">D45-J45</f>
        <v>0</v>
      </c>
      <c r="M45" s="201">
        <f>SUM(M46:M49)</f>
        <v>0</v>
      </c>
    </row>
    <row r="46" spans="1:13" ht="12.75" hidden="1">
      <c r="A46" s="206" t="s">
        <v>191</v>
      </c>
      <c r="B46" s="197"/>
      <c r="C46" s="201"/>
      <c r="D46" s="199"/>
      <c r="E46" s="200"/>
      <c r="F46" s="201"/>
      <c r="G46" s="202">
        <f t="shared" si="4"/>
        <v>0</v>
      </c>
      <c r="H46" s="203">
        <f t="shared" si="5"/>
        <v>0</v>
      </c>
      <c r="I46" s="201"/>
      <c r="J46" s="200"/>
      <c r="K46" s="204">
        <f t="shared" si="6"/>
        <v>0</v>
      </c>
      <c r="L46" s="201">
        <f t="shared" si="7"/>
        <v>0</v>
      </c>
      <c r="M46" s="201"/>
    </row>
    <row r="47" spans="1:13" ht="12.75" hidden="1">
      <c r="A47" s="206" t="s">
        <v>192</v>
      </c>
      <c r="B47" s="197"/>
      <c r="C47" s="201"/>
      <c r="D47" s="199"/>
      <c r="E47" s="200"/>
      <c r="F47" s="201"/>
      <c r="G47" s="202">
        <f t="shared" si="4"/>
        <v>0</v>
      </c>
      <c r="H47" s="203">
        <f t="shared" si="5"/>
        <v>0</v>
      </c>
      <c r="I47" s="201"/>
      <c r="J47" s="200"/>
      <c r="K47" s="204">
        <f t="shared" si="6"/>
        <v>0</v>
      </c>
      <c r="L47" s="201">
        <f t="shared" si="7"/>
        <v>0</v>
      </c>
      <c r="M47" s="201"/>
    </row>
    <row r="48" spans="1:13" ht="12.75" hidden="1">
      <c r="A48" s="206" t="s">
        <v>193</v>
      </c>
      <c r="B48" s="197"/>
      <c r="C48" s="201"/>
      <c r="D48" s="199"/>
      <c r="E48" s="200"/>
      <c r="F48" s="201"/>
      <c r="G48" s="202">
        <f t="shared" si="4"/>
        <v>0</v>
      </c>
      <c r="H48" s="203">
        <f t="shared" si="5"/>
        <v>0</v>
      </c>
      <c r="I48" s="201"/>
      <c r="J48" s="200"/>
      <c r="K48" s="204">
        <f t="shared" si="6"/>
        <v>0</v>
      </c>
      <c r="L48" s="201">
        <f t="shared" si="7"/>
        <v>0</v>
      </c>
      <c r="M48" s="201"/>
    </row>
    <row r="49" spans="1:13" ht="12.75" hidden="1">
      <c r="A49" s="206" t="s">
        <v>164</v>
      </c>
      <c r="B49" s="197"/>
      <c r="C49" s="201"/>
      <c r="D49" s="199"/>
      <c r="E49" s="200"/>
      <c r="F49" s="201"/>
      <c r="G49" s="202">
        <f t="shared" si="4"/>
        <v>0</v>
      </c>
      <c r="H49" s="203">
        <f t="shared" si="5"/>
        <v>0</v>
      </c>
      <c r="I49" s="201"/>
      <c r="J49" s="200"/>
      <c r="K49" s="204">
        <f t="shared" si="6"/>
        <v>0</v>
      </c>
      <c r="L49" s="201">
        <f t="shared" si="7"/>
        <v>0</v>
      </c>
      <c r="M49" s="201"/>
    </row>
    <row r="50" spans="1:13" ht="12.75" hidden="1">
      <c r="A50" s="205" t="s">
        <v>194</v>
      </c>
      <c r="B50" s="197"/>
      <c r="C50" s="201">
        <f>SUM(C51:C53)</f>
        <v>0</v>
      </c>
      <c r="D50" s="199">
        <f>SUM(D51:D53)</f>
        <v>0</v>
      </c>
      <c r="E50" s="200">
        <f>SUM(E51:E53)</f>
        <v>0</v>
      </c>
      <c r="F50" s="201">
        <f>SUM(F51:F53)</f>
        <v>0</v>
      </c>
      <c r="G50" s="202">
        <f t="shared" si="4"/>
        <v>0</v>
      </c>
      <c r="H50" s="203">
        <f t="shared" si="5"/>
        <v>0</v>
      </c>
      <c r="I50" s="201">
        <f>SUM(I51:I53)</f>
        <v>0</v>
      </c>
      <c r="J50" s="200">
        <f>SUM(J51:J53)</f>
        <v>0</v>
      </c>
      <c r="K50" s="204">
        <f t="shared" si="6"/>
        <v>0</v>
      </c>
      <c r="L50" s="201">
        <f t="shared" si="7"/>
        <v>0</v>
      </c>
      <c r="M50" s="201">
        <f>SUM(M51:M53)</f>
        <v>0</v>
      </c>
    </row>
    <row r="51" spans="1:13" ht="12.75" hidden="1">
      <c r="A51" s="206" t="s">
        <v>195</v>
      </c>
      <c r="B51" s="197"/>
      <c r="C51" s="201"/>
      <c r="D51" s="199"/>
      <c r="E51" s="200"/>
      <c r="F51" s="201"/>
      <c r="G51" s="202">
        <f t="shared" si="4"/>
        <v>0</v>
      </c>
      <c r="H51" s="203">
        <f t="shared" si="5"/>
        <v>0</v>
      </c>
      <c r="I51" s="201"/>
      <c r="J51" s="200"/>
      <c r="K51" s="204">
        <f t="shared" si="6"/>
        <v>0</v>
      </c>
      <c r="L51" s="201">
        <f t="shared" si="7"/>
        <v>0</v>
      </c>
      <c r="M51" s="201"/>
    </row>
    <row r="52" spans="1:13" ht="12.75" hidden="1">
      <c r="A52" s="206" t="s">
        <v>196</v>
      </c>
      <c r="B52" s="197"/>
      <c r="C52" s="201"/>
      <c r="D52" s="199"/>
      <c r="E52" s="200"/>
      <c r="F52" s="201"/>
      <c r="G52" s="202">
        <f t="shared" si="4"/>
        <v>0</v>
      </c>
      <c r="H52" s="203">
        <f t="shared" si="5"/>
        <v>0</v>
      </c>
      <c r="I52" s="201"/>
      <c r="J52" s="200"/>
      <c r="K52" s="204">
        <f t="shared" si="6"/>
        <v>0</v>
      </c>
      <c r="L52" s="201">
        <f t="shared" si="7"/>
        <v>0</v>
      </c>
      <c r="M52" s="201"/>
    </row>
    <row r="53" spans="1:13" ht="12.75" hidden="1">
      <c r="A53" s="206" t="s">
        <v>164</v>
      </c>
      <c r="B53" s="197"/>
      <c r="C53" s="201"/>
      <c r="D53" s="199"/>
      <c r="E53" s="200"/>
      <c r="F53" s="201"/>
      <c r="G53" s="202">
        <f t="shared" si="4"/>
        <v>0</v>
      </c>
      <c r="H53" s="203">
        <f t="shared" si="5"/>
        <v>0</v>
      </c>
      <c r="I53" s="201"/>
      <c r="J53" s="200"/>
      <c r="K53" s="204">
        <f t="shared" si="6"/>
        <v>0</v>
      </c>
      <c r="L53" s="201">
        <f t="shared" si="7"/>
        <v>0</v>
      </c>
      <c r="M53" s="201"/>
    </row>
    <row r="54" spans="1:13" ht="12.75" hidden="1">
      <c r="A54" s="205" t="s">
        <v>197</v>
      </c>
      <c r="B54" s="197"/>
      <c r="C54" s="201">
        <f>SUM(C55:C59)</f>
        <v>0</v>
      </c>
      <c r="D54" s="199">
        <f>SUM(D55:D59)</f>
        <v>0</v>
      </c>
      <c r="E54" s="200">
        <f>SUM(E55:E59)</f>
        <v>0</v>
      </c>
      <c r="F54" s="201">
        <f>SUM(F55:F59)</f>
        <v>0</v>
      </c>
      <c r="G54" s="202">
        <f t="shared" si="4"/>
        <v>0</v>
      </c>
      <c r="H54" s="203">
        <f t="shared" si="5"/>
        <v>0</v>
      </c>
      <c r="I54" s="201">
        <f>SUM(I55:I59)</f>
        <v>0</v>
      </c>
      <c r="J54" s="200">
        <f>SUM(J55:J59)</f>
        <v>0</v>
      </c>
      <c r="K54" s="204">
        <f t="shared" si="6"/>
        <v>0</v>
      </c>
      <c r="L54" s="201">
        <f t="shared" si="7"/>
        <v>0</v>
      </c>
      <c r="M54" s="201">
        <f>SUM(M55:M59)</f>
        <v>0</v>
      </c>
    </row>
    <row r="55" spans="1:13" ht="12.75" hidden="1">
      <c r="A55" s="206" t="s">
        <v>198</v>
      </c>
      <c r="B55" s="197"/>
      <c r="C55" s="201"/>
      <c r="D55" s="199"/>
      <c r="E55" s="200"/>
      <c r="F55" s="201"/>
      <c r="G55" s="202">
        <f t="shared" si="4"/>
        <v>0</v>
      </c>
      <c r="H55" s="203">
        <f t="shared" si="5"/>
        <v>0</v>
      </c>
      <c r="I55" s="201"/>
      <c r="J55" s="200"/>
      <c r="K55" s="204">
        <f t="shared" si="6"/>
        <v>0</v>
      </c>
      <c r="L55" s="201">
        <f t="shared" si="7"/>
        <v>0</v>
      </c>
      <c r="M55" s="201"/>
    </row>
    <row r="56" spans="1:13" ht="12.75" hidden="1">
      <c r="A56" s="206" t="s">
        <v>199</v>
      </c>
      <c r="B56" s="197"/>
      <c r="C56" s="201"/>
      <c r="D56" s="199"/>
      <c r="E56" s="200"/>
      <c r="F56" s="201"/>
      <c r="G56" s="202">
        <f t="shared" si="4"/>
        <v>0</v>
      </c>
      <c r="H56" s="203">
        <f t="shared" si="5"/>
        <v>0</v>
      </c>
      <c r="I56" s="201"/>
      <c r="J56" s="200"/>
      <c r="K56" s="204">
        <f t="shared" si="6"/>
        <v>0</v>
      </c>
      <c r="L56" s="201">
        <f t="shared" si="7"/>
        <v>0</v>
      </c>
      <c r="M56" s="201"/>
    </row>
    <row r="57" spans="1:13" ht="12.75" hidden="1">
      <c r="A57" s="206" t="s">
        <v>200</v>
      </c>
      <c r="B57" s="197"/>
      <c r="C57" s="201"/>
      <c r="D57" s="199"/>
      <c r="E57" s="200"/>
      <c r="F57" s="201"/>
      <c r="G57" s="202">
        <f t="shared" si="4"/>
        <v>0</v>
      </c>
      <c r="H57" s="203">
        <f t="shared" si="5"/>
        <v>0</v>
      </c>
      <c r="I57" s="201"/>
      <c r="J57" s="200"/>
      <c r="K57" s="204">
        <f t="shared" si="6"/>
        <v>0</v>
      </c>
      <c r="L57" s="201">
        <f t="shared" si="7"/>
        <v>0</v>
      </c>
      <c r="M57" s="201"/>
    </row>
    <row r="58" spans="1:13" ht="12.75" hidden="1">
      <c r="A58" s="206" t="s">
        <v>201</v>
      </c>
      <c r="B58" s="197"/>
      <c r="C58" s="201"/>
      <c r="D58" s="199"/>
      <c r="E58" s="200"/>
      <c r="F58" s="201"/>
      <c r="G58" s="202">
        <f t="shared" si="4"/>
        <v>0</v>
      </c>
      <c r="H58" s="203">
        <f t="shared" si="5"/>
        <v>0</v>
      </c>
      <c r="I58" s="201"/>
      <c r="J58" s="200"/>
      <c r="K58" s="204">
        <f t="shared" si="6"/>
        <v>0</v>
      </c>
      <c r="L58" s="201">
        <f t="shared" si="7"/>
        <v>0</v>
      </c>
      <c r="M58" s="201"/>
    </row>
    <row r="59" spans="1:13" ht="12.75" hidden="1">
      <c r="A59" s="206" t="s">
        <v>164</v>
      </c>
      <c r="B59" s="197"/>
      <c r="C59" s="201"/>
      <c r="D59" s="199"/>
      <c r="E59" s="200"/>
      <c r="F59" s="201"/>
      <c r="G59" s="202">
        <f t="shared" si="4"/>
        <v>0</v>
      </c>
      <c r="H59" s="203">
        <f t="shared" si="5"/>
        <v>0</v>
      </c>
      <c r="I59" s="201"/>
      <c r="J59" s="200"/>
      <c r="K59" s="204">
        <f t="shared" si="6"/>
        <v>0</v>
      </c>
      <c r="L59" s="201">
        <f t="shared" si="7"/>
        <v>0</v>
      </c>
      <c r="M59" s="201"/>
    </row>
    <row r="60" spans="1:13" ht="12.75" hidden="1">
      <c r="A60" s="205" t="s">
        <v>202</v>
      </c>
      <c r="B60" s="197"/>
      <c r="C60" s="201">
        <f>SUM(C61:C65)</f>
        <v>0</v>
      </c>
      <c r="D60" s="199">
        <f>SUM(D61:D65)</f>
        <v>0</v>
      </c>
      <c r="E60" s="200">
        <f>SUM(E61:E65)</f>
        <v>0</v>
      </c>
      <c r="F60" s="201">
        <f>SUM(F61:F65)</f>
        <v>0</v>
      </c>
      <c r="G60" s="202">
        <f t="shared" si="4"/>
        <v>0</v>
      </c>
      <c r="H60" s="203">
        <f t="shared" si="5"/>
        <v>0</v>
      </c>
      <c r="I60" s="201">
        <f>SUM(I61:I65)</f>
        <v>0</v>
      </c>
      <c r="J60" s="200">
        <f>SUM(J61:J65)</f>
        <v>0</v>
      </c>
      <c r="K60" s="204">
        <f t="shared" si="6"/>
        <v>0</v>
      </c>
      <c r="L60" s="201">
        <f t="shared" si="7"/>
        <v>0</v>
      </c>
      <c r="M60" s="201">
        <f>SUM(M61:M65)</f>
        <v>0</v>
      </c>
    </row>
    <row r="61" spans="1:13" ht="12.75" hidden="1">
      <c r="A61" s="206" t="s">
        <v>203</v>
      </c>
      <c r="B61" s="197"/>
      <c r="C61" s="201"/>
      <c r="D61" s="199"/>
      <c r="E61" s="200"/>
      <c r="F61" s="201"/>
      <c r="G61" s="202">
        <f t="shared" si="4"/>
        <v>0</v>
      </c>
      <c r="H61" s="203">
        <f t="shared" si="5"/>
        <v>0</v>
      </c>
      <c r="I61" s="201"/>
      <c r="J61" s="200"/>
      <c r="K61" s="204">
        <f t="shared" si="6"/>
        <v>0</v>
      </c>
      <c r="L61" s="201">
        <f t="shared" si="7"/>
        <v>0</v>
      </c>
      <c r="M61" s="201"/>
    </row>
    <row r="62" spans="1:13" ht="12.75" hidden="1">
      <c r="A62" s="206" t="s">
        <v>204</v>
      </c>
      <c r="B62" s="197"/>
      <c r="C62" s="201"/>
      <c r="D62" s="199"/>
      <c r="E62" s="200"/>
      <c r="F62" s="201"/>
      <c r="G62" s="202">
        <f t="shared" si="4"/>
        <v>0</v>
      </c>
      <c r="H62" s="203">
        <f t="shared" si="5"/>
        <v>0</v>
      </c>
      <c r="I62" s="201"/>
      <c r="J62" s="200"/>
      <c r="K62" s="204">
        <f t="shared" si="6"/>
        <v>0</v>
      </c>
      <c r="L62" s="201">
        <f t="shared" si="7"/>
        <v>0</v>
      </c>
      <c r="M62" s="201">
        <v>0</v>
      </c>
    </row>
    <row r="63" spans="1:13" ht="12.75" hidden="1">
      <c r="A63" s="206" t="s">
        <v>205</v>
      </c>
      <c r="B63" s="197"/>
      <c r="C63" s="201"/>
      <c r="D63" s="199"/>
      <c r="E63" s="200"/>
      <c r="F63" s="201"/>
      <c r="G63" s="202">
        <f t="shared" si="4"/>
        <v>0</v>
      </c>
      <c r="H63" s="203">
        <f t="shared" si="5"/>
        <v>0</v>
      </c>
      <c r="I63" s="201"/>
      <c r="J63" s="200"/>
      <c r="K63" s="204">
        <f t="shared" si="6"/>
        <v>0</v>
      </c>
      <c r="L63" s="201">
        <f t="shared" si="7"/>
        <v>0</v>
      </c>
      <c r="M63" s="201"/>
    </row>
    <row r="64" spans="1:13" ht="12.75" hidden="1">
      <c r="A64" s="206" t="s">
        <v>206</v>
      </c>
      <c r="B64" s="197"/>
      <c r="C64" s="201"/>
      <c r="D64" s="199"/>
      <c r="E64" s="200"/>
      <c r="F64" s="201"/>
      <c r="G64" s="202">
        <f t="shared" si="4"/>
        <v>0</v>
      </c>
      <c r="H64" s="203">
        <f t="shared" si="5"/>
        <v>0</v>
      </c>
      <c r="I64" s="201"/>
      <c r="J64" s="200"/>
      <c r="K64" s="204">
        <f t="shared" si="6"/>
        <v>0</v>
      </c>
      <c r="L64" s="201">
        <f t="shared" si="7"/>
        <v>0</v>
      </c>
      <c r="M64" s="201"/>
    </row>
    <row r="65" spans="1:13" ht="12.75" hidden="1">
      <c r="A65" s="206" t="s">
        <v>164</v>
      </c>
      <c r="B65" s="197"/>
      <c r="C65" s="201"/>
      <c r="D65" s="199"/>
      <c r="E65" s="200"/>
      <c r="F65" s="201"/>
      <c r="G65" s="202">
        <f t="shared" si="4"/>
        <v>0</v>
      </c>
      <c r="H65" s="203">
        <f t="shared" si="5"/>
        <v>0</v>
      </c>
      <c r="I65" s="201"/>
      <c r="J65" s="200"/>
      <c r="K65" s="204">
        <f t="shared" si="6"/>
        <v>0</v>
      </c>
      <c r="L65" s="201">
        <f t="shared" si="7"/>
        <v>0</v>
      </c>
      <c r="M65" s="201"/>
    </row>
    <row r="66" spans="1:13" ht="12.75" hidden="1">
      <c r="A66" s="205" t="s">
        <v>207</v>
      </c>
      <c r="B66" s="197"/>
      <c r="C66" s="201">
        <f>SUM(C67:C73)</f>
        <v>0</v>
      </c>
      <c r="D66" s="199">
        <f>SUM(D67:D73)</f>
        <v>0</v>
      </c>
      <c r="E66" s="200">
        <f>SUM(E67:E73)</f>
        <v>0</v>
      </c>
      <c r="F66" s="201">
        <f>SUM(F67:F73)</f>
        <v>0</v>
      </c>
      <c r="G66" s="202">
        <f t="shared" si="4"/>
        <v>0</v>
      </c>
      <c r="H66" s="203">
        <f t="shared" si="5"/>
        <v>0</v>
      </c>
      <c r="I66" s="201">
        <f>SUM(I67:I73)</f>
        <v>0</v>
      </c>
      <c r="J66" s="200">
        <f>SUM(J67:J73)</f>
        <v>0</v>
      </c>
      <c r="K66" s="204">
        <f t="shared" si="6"/>
        <v>0</v>
      </c>
      <c r="L66" s="201">
        <f t="shared" si="7"/>
        <v>0</v>
      </c>
      <c r="M66" s="201">
        <f>SUM(M67:M73)</f>
        <v>0</v>
      </c>
    </row>
    <row r="67" spans="1:13" ht="12.75" hidden="1">
      <c r="A67" s="206" t="s">
        <v>208</v>
      </c>
      <c r="B67" s="197"/>
      <c r="C67" s="201"/>
      <c r="D67" s="199"/>
      <c r="E67" s="200"/>
      <c r="F67" s="201"/>
      <c r="G67" s="202">
        <f t="shared" si="4"/>
        <v>0</v>
      </c>
      <c r="H67" s="203">
        <f t="shared" si="5"/>
        <v>0</v>
      </c>
      <c r="I67" s="201"/>
      <c r="J67" s="200"/>
      <c r="K67" s="204">
        <f t="shared" si="6"/>
        <v>0</v>
      </c>
      <c r="L67" s="201">
        <f t="shared" si="7"/>
        <v>0</v>
      </c>
      <c r="M67" s="201"/>
    </row>
    <row r="68" spans="1:13" ht="12.75" hidden="1">
      <c r="A68" s="206" t="s">
        <v>209</v>
      </c>
      <c r="B68" s="197"/>
      <c r="C68" s="201"/>
      <c r="D68" s="199"/>
      <c r="E68" s="200"/>
      <c r="F68" s="201"/>
      <c r="G68" s="202">
        <f t="shared" si="4"/>
        <v>0</v>
      </c>
      <c r="H68" s="203">
        <f t="shared" si="5"/>
        <v>0</v>
      </c>
      <c r="I68" s="201"/>
      <c r="J68" s="200"/>
      <c r="K68" s="204">
        <f t="shared" si="6"/>
        <v>0</v>
      </c>
      <c r="L68" s="201">
        <f t="shared" si="7"/>
        <v>0</v>
      </c>
      <c r="M68" s="201"/>
    </row>
    <row r="69" spans="1:13" ht="12.75" hidden="1">
      <c r="A69" s="206" t="s">
        <v>210</v>
      </c>
      <c r="B69" s="197"/>
      <c r="C69" s="201"/>
      <c r="D69" s="199"/>
      <c r="E69" s="200"/>
      <c r="F69" s="201"/>
      <c r="G69" s="202">
        <f t="shared" si="4"/>
        <v>0</v>
      </c>
      <c r="H69" s="203">
        <f t="shared" si="5"/>
        <v>0</v>
      </c>
      <c r="I69" s="201"/>
      <c r="J69" s="200"/>
      <c r="K69" s="204">
        <f t="shared" si="6"/>
        <v>0</v>
      </c>
      <c r="L69" s="201">
        <f t="shared" si="7"/>
        <v>0</v>
      </c>
      <c r="M69" s="201"/>
    </row>
    <row r="70" spans="1:13" ht="12.75" hidden="1">
      <c r="A70" s="206" t="s">
        <v>211</v>
      </c>
      <c r="B70" s="197"/>
      <c r="C70" s="201"/>
      <c r="D70" s="199"/>
      <c r="E70" s="200"/>
      <c r="F70" s="201"/>
      <c r="G70" s="202">
        <f t="shared" si="4"/>
        <v>0</v>
      </c>
      <c r="H70" s="203">
        <f t="shared" si="5"/>
        <v>0</v>
      </c>
      <c r="I70" s="201"/>
      <c r="J70" s="200"/>
      <c r="K70" s="204">
        <f t="shared" si="6"/>
        <v>0</v>
      </c>
      <c r="L70" s="201">
        <f t="shared" si="7"/>
        <v>0</v>
      </c>
      <c r="M70" s="201"/>
    </row>
    <row r="71" spans="1:13" ht="12.75" hidden="1">
      <c r="A71" s="206" t="s">
        <v>212</v>
      </c>
      <c r="B71" s="197"/>
      <c r="C71" s="201"/>
      <c r="D71" s="199"/>
      <c r="E71" s="200"/>
      <c r="F71" s="201"/>
      <c r="G71" s="202">
        <f t="shared" si="4"/>
        <v>0</v>
      </c>
      <c r="H71" s="203">
        <f t="shared" si="5"/>
        <v>0</v>
      </c>
      <c r="I71" s="201"/>
      <c r="J71" s="200"/>
      <c r="K71" s="204">
        <f t="shared" si="6"/>
        <v>0</v>
      </c>
      <c r="L71" s="201">
        <f t="shared" si="7"/>
        <v>0</v>
      </c>
      <c r="M71" s="201"/>
    </row>
    <row r="72" spans="1:13" ht="12.75" hidden="1">
      <c r="A72" s="206" t="s">
        <v>213</v>
      </c>
      <c r="B72" s="197"/>
      <c r="C72" s="201"/>
      <c r="D72" s="199"/>
      <c r="E72" s="200"/>
      <c r="F72" s="201"/>
      <c r="G72" s="202">
        <f t="shared" si="4"/>
        <v>0</v>
      </c>
      <c r="H72" s="203">
        <f t="shared" si="5"/>
        <v>0</v>
      </c>
      <c r="I72" s="201"/>
      <c r="J72" s="200"/>
      <c r="K72" s="204">
        <f t="shared" si="6"/>
        <v>0</v>
      </c>
      <c r="L72" s="201">
        <f t="shared" si="7"/>
        <v>0</v>
      </c>
      <c r="M72" s="201"/>
    </row>
    <row r="73" spans="1:13" ht="12.75" hidden="1">
      <c r="A73" s="206" t="s">
        <v>164</v>
      </c>
      <c r="B73" s="197"/>
      <c r="C73" s="201"/>
      <c r="D73" s="199"/>
      <c r="E73" s="200"/>
      <c r="F73" s="201"/>
      <c r="G73" s="202">
        <f t="shared" si="4"/>
        <v>0</v>
      </c>
      <c r="H73" s="203">
        <f t="shared" si="5"/>
        <v>0</v>
      </c>
      <c r="I73" s="201"/>
      <c r="J73" s="200"/>
      <c r="K73" s="204">
        <f t="shared" si="6"/>
        <v>0</v>
      </c>
      <c r="L73" s="201">
        <f t="shared" si="7"/>
        <v>0</v>
      </c>
      <c r="M73" s="201"/>
    </row>
    <row r="74" spans="1:13" ht="12.75" hidden="1">
      <c r="A74" s="205" t="s">
        <v>214</v>
      </c>
      <c r="B74" s="197"/>
      <c r="C74" s="201">
        <f>SUM(C75:C79)</f>
        <v>0</v>
      </c>
      <c r="D74" s="199">
        <f>SUM(D75:D79)</f>
        <v>0</v>
      </c>
      <c r="E74" s="200">
        <f>SUM(E75:E79)</f>
        <v>0</v>
      </c>
      <c r="F74" s="201">
        <f>SUM(F75:F79)</f>
        <v>0</v>
      </c>
      <c r="G74" s="202">
        <f t="shared" si="4"/>
        <v>0</v>
      </c>
      <c r="H74" s="203">
        <f t="shared" si="5"/>
        <v>0</v>
      </c>
      <c r="I74" s="201">
        <f>SUM(I75:I79)</f>
        <v>0</v>
      </c>
      <c r="J74" s="200">
        <f>SUM(J75:J79)</f>
        <v>0</v>
      </c>
      <c r="K74" s="204">
        <f t="shared" si="6"/>
        <v>0</v>
      </c>
      <c r="L74" s="201">
        <f t="shared" si="7"/>
        <v>0</v>
      </c>
      <c r="M74" s="201">
        <f>SUM(M75:M79)</f>
        <v>0</v>
      </c>
    </row>
    <row r="75" spans="1:13" ht="12.75" hidden="1">
      <c r="A75" s="206" t="s">
        <v>215</v>
      </c>
      <c r="B75" s="197"/>
      <c r="C75" s="201"/>
      <c r="D75" s="199"/>
      <c r="E75" s="200"/>
      <c r="F75" s="201"/>
      <c r="G75" s="202">
        <f t="shared" si="4"/>
        <v>0</v>
      </c>
      <c r="H75" s="203">
        <f t="shared" si="5"/>
        <v>0</v>
      </c>
      <c r="I75" s="201"/>
      <c r="J75" s="200"/>
      <c r="K75" s="204">
        <f t="shared" si="6"/>
        <v>0</v>
      </c>
      <c r="L75" s="201">
        <f t="shared" si="7"/>
        <v>0</v>
      </c>
      <c r="M75" s="201"/>
    </row>
    <row r="76" spans="1:13" ht="12.75" hidden="1">
      <c r="A76" s="206" t="s">
        <v>216</v>
      </c>
      <c r="B76" s="197"/>
      <c r="C76" s="201"/>
      <c r="D76" s="199"/>
      <c r="E76" s="200"/>
      <c r="F76" s="201"/>
      <c r="G76" s="202">
        <f t="shared" si="4"/>
        <v>0</v>
      </c>
      <c r="H76" s="203">
        <f t="shared" si="5"/>
        <v>0</v>
      </c>
      <c r="I76" s="201"/>
      <c r="J76" s="200"/>
      <c r="K76" s="204">
        <f t="shared" si="6"/>
        <v>0</v>
      </c>
      <c r="L76" s="201">
        <f t="shared" si="7"/>
        <v>0</v>
      </c>
      <c r="M76" s="201"/>
    </row>
    <row r="77" spans="1:13" ht="12.75" hidden="1">
      <c r="A77" s="206" t="s">
        <v>217</v>
      </c>
      <c r="B77" s="197"/>
      <c r="C77" s="201"/>
      <c r="D77" s="199"/>
      <c r="E77" s="200"/>
      <c r="F77" s="201"/>
      <c r="G77" s="202">
        <f t="shared" ref="G77:G108" si="8">F77/F$181</f>
        <v>0</v>
      </c>
      <c r="H77" s="203">
        <f t="shared" ref="H77:H108" si="9">D77-F77</f>
        <v>0</v>
      </c>
      <c r="I77" s="201"/>
      <c r="J77" s="200"/>
      <c r="K77" s="204">
        <f t="shared" ref="K77:K108" si="10">IFERROR(J77/J$181,"")</f>
        <v>0</v>
      </c>
      <c r="L77" s="201">
        <f t="shared" ref="L77:L108" si="11">D77-J77</f>
        <v>0</v>
      </c>
      <c r="M77" s="201"/>
    </row>
    <row r="78" spans="1:13" ht="12.75" hidden="1">
      <c r="A78" s="206" t="s">
        <v>218</v>
      </c>
      <c r="B78" s="197"/>
      <c r="C78" s="201"/>
      <c r="D78" s="199"/>
      <c r="E78" s="200"/>
      <c r="F78" s="201"/>
      <c r="G78" s="202">
        <f t="shared" si="8"/>
        <v>0</v>
      </c>
      <c r="H78" s="203">
        <f t="shared" si="9"/>
        <v>0</v>
      </c>
      <c r="I78" s="201"/>
      <c r="J78" s="200"/>
      <c r="K78" s="204">
        <f t="shared" si="10"/>
        <v>0</v>
      </c>
      <c r="L78" s="201">
        <f t="shared" si="11"/>
        <v>0</v>
      </c>
      <c r="M78" s="201"/>
    </row>
    <row r="79" spans="1:13" ht="12.75" hidden="1">
      <c r="A79" s="206" t="s">
        <v>164</v>
      </c>
      <c r="B79" s="197"/>
      <c r="C79" s="201"/>
      <c r="D79" s="199"/>
      <c r="E79" s="200"/>
      <c r="F79" s="201"/>
      <c r="G79" s="202">
        <f t="shared" si="8"/>
        <v>0</v>
      </c>
      <c r="H79" s="203">
        <f t="shared" si="9"/>
        <v>0</v>
      </c>
      <c r="I79" s="201"/>
      <c r="J79" s="200"/>
      <c r="K79" s="204">
        <f t="shared" si="10"/>
        <v>0</v>
      </c>
      <c r="L79" s="201">
        <f t="shared" si="11"/>
        <v>0</v>
      </c>
      <c r="M79" s="201"/>
    </row>
    <row r="80" spans="1:13" ht="12.75" hidden="1">
      <c r="A80" s="205" t="s">
        <v>219</v>
      </c>
      <c r="B80" s="197"/>
      <c r="C80" s="201">
        <f>SUM(C81:C89)</f>
        <v>0</v>
      </c>
      <c r="D80" s="199">
        <f>SUM(D81:D89)</f>
        <v>0</v>
      </c>
      <c r="E80" s="200">
        <f>SUM(E81:E89)</f>
        <v>0</v>
      </c>
      <c r="F80" s="201">
        <f>SUM(F81:F89)</f>
        <v>0</v>
      </c>
      <c r="G80" s="202">
        <f t="shared" si="8"/>
        <v>0</v>
      </c>
      <c r="H80" s="203">
        <f t="shared" si="9"/>
        <v>0</v>
      </c>
      <c r="I80" s="201">
        <f>SUM(I81:I89)</f>
        <v>0</v>
      </c>
      <c r="J80" s="200">
        <f>SUM(J81:J89)</f>
        <v>0</v>
      </c>
      <c r="K80" s="204">
        <f t="shared" si="10"/>
        <v>0</v>
      </c>
      <c r="L80" s="201">
        <f t="shared" si="11"/>
        <v>0</v>
      </c>
      <c r="M80" s="201">
        <f>SUM(M81:M89)</f>
        <v>0</v>
      </c>
    </row>
    <row r="81" spans="1:13" ht="12.75" hidden="1">
      <c r="A81" s="206" t="s">
        <v>220</v>
      </c>
      <c r="B81" s="197"/>
      <c r="C81" s="201"/>
      <c r="D81" s="199"/>
      <c r="E81" s="200"/>
      <c r="F81" s="201"/>
      <c r="G81" s="202">
        <f t="shared" si="8"/>
        <v>0</v>
      </c>
      <c r="H81" s="203">
        <f t="shared" si="9"/>
        <v>0</v>
      </c>
      <c r="I81" s="201"/>
      <c r="J81" s="200"/>
      <c r="K81" s="204">
        <f t="shared" si="10"/>
        <v>0</v>
      </c>
      <c r="L81" s="201">
        <f t="shared" si="11"/>
        <v>0</v>
      </c>
      <c r="M81" s="201"/>
    </row>
    <row r="82" spans="1:13" ht="12.75" hidden="1">
      <c r="A82" s="206" t="s">
        <v>221</v>
      </c>
      <c r="B82" s="197"/>
      <c r="C82" s="201"/>
      <c r="D82" s="199"/>
      <c r="E82" s="200"/>
      <c r="F82" s="201"/>
      <c r="G82" s="202">
        <f t="shared" si="8"/>
        <v>0</v>
      </c>
      <c r="H82" s="203">
        <f t="shared" si="9"/>
        <v>0</v>
      </c>
      <c r="I82" s="201"/>
      <c r="J82" s="200"/>
      <c r="K82" s="204">
        <f t="shared" si="10"/>
        <v>0</v>
      </c>
      <c r="L82" s="201">
        <f t="shared" si="11"/>
        <v>0</v>
      </c>
      <c r="M82" s="201"/>
    </row>
    <row r="83" spans="1:13" ht="12.75" hidden="1">
      <c r="A83" s="206" t="s">
        <v>222</v>
      </c>
      <c r="B83" s="197"/>
      <c r="C83" s="201"/>
      <c r="D83" s="199"/>
      <c r="E83" s="200"/>
      <c r="F83" s="201"/>
      <c r="G83" s="202">
        <f t="shared" si="8"/>
        <v>0</v>
      </c>
      <c r="H83" s="203">
        <f t="shared" si="9"/>
        <v>0</v>
      </c>
      <c r="I83" s="201"/>
      <c r="J83" s="200"/>
      <c r="K83" s="204">
        <f t="shared" si="10"/>
        <v>0</v>
      </c>
      <c r="L83" s="201">
        <f t="shared" si="11"/>
        <v>0</v>
      </c>
      <c r="M83" s="201"/>
    </row>
    <row r="84" spans="1:13" ht="12.75" hidden="1">
      <c r="A84" s="206" t="s">
        <v>223</v>
      </c>
      <c r="B84" s="197"/>
      <c r="C84" s="201"/>
      <c r="D84" s="199"/>
      <c r="E84" s="200"/>
      <c r="F84" s="201"/>
      <c r="G84" s="202">
        <f t="shared" si="8"/>
        <v>0</v>
      </c>
      <c r="H84" s="203">
        <f t="shared" si="9"/>
        <v>0</v>
      </c>
      <c r="I84" s="201"/>
      <c r="J84" s="200"/>
      <c r="K84" s="204">
        <f t="shared" si="10"/>
        <v>0</v>
      </c>
      <c r="L84" s="201">
        <f t="shared" si="11"/>
        <v>0</v>
      </c>
      <c r="M84" s="201"/>
    </row>
    <row r="85" spans="1:13" ht="12.75" hidden="1">
      <c r="A85" s="206" t="s">
        <v>224</v>
      </c>
      <c r="B85" s="197"/>
      <c r="C85" s="201"/>
      <c r="D85" s="199"/>
      <c r="E85" s="200"/>
      <c r="F85" s="201"/>
      <c r="G85" s="202">
        <f t="shared" si="8"/>
        <v>0</v>
      </c>
      <c r="H85" s="203">
        <f t="shared" si="9"/>
        <v>0</v>
      </c>
      <c r="I85" s="201"/>
      <c r="J85" s="200"/>
      <c r="K85" s="204">
        <f t="shared" si="10"/>
        <v>0</v>
      </c>
      <c r="L85" s="201">
        <f t="shared" si="11"/>
        <v>0</v>
      </c>
      <c r="M85" s="201"/>
    </row>
    <row r="86" spans="1:13" ht="12.75" hidden="1">
      <c r="A86" s="206" t="s">
        <v>225</v>
      </c>
      <c r="B86" s="197"/>
      <c r="C86" s="201"/>
      <c r="D86" s="199"/>
      <c r="E86" s="200"/>
      <c r="F86" s="201"/>
      <c r="G86" s="202">
        <f t="shared" si="8"/>
        <v>0</v>
      </c>
      <c r="H86" s="203">
        <f t="shared" si="9"/>
        <v>0</v>
      </c>
      <c r="I86" s="201"/>
      <c r="J86" s="200"/>
      <c r="K86" s="204">
        <f t="shared" si="10"/>
        <v>0</v>
      </c>
      <c r="L86" s="201">
        <f t="shared" si="11"/>
        <v>0</v>
      </c>
      <c r="M86" s="201"/>
    </row>
    <row r="87" spans="1:13" ht="12.75" hidden="1">
      <c r="A87" s="206" t="s">
        <v>226</v>
      </c>
      <c r="B87" s="197"/>
      <c r="C87" s="201"/>
      <c r="D87" s="199"/>
      <c r="E87" s="200"/>
      <c r="F87" s="201"/>
      <c r="G87" s="202">
        <f t="shared" si="8"/>
        <v>0</v>
      </c>
      <c r="H87" s="203">
        <f t="shared" si="9"/>
        <v>0</v>
      </c>
      <c r="I87" s="201"/>
      <c r="J87" s="200"/>
      <c r="K87" s="204">
        <f t="shared" si="10"/>
        <v>0</v>
      </c>
      <c r="L87" s="201">
        <f t="shared" si="11"/>
        <v>0</v>
      </c>
      <c r="M87" s="201"/>
    </row>
    <row r="88" spans="1:13" ht="12.75" hidden="1">
      <c r="A88" s="206" t="s">
        <v>227</v>
      </c>
      <c r="B88" s="197"/>
      <c r="C88" s="201"/>
      <c r="D88" s="199"/>
      <c r="E88" s="200"/>
      <c r="F88" s="201"/>
      <c r="G88" s="202">
        <f t="shared" si="8"/>
        <v>0</v>
      </c>
      <c r="H88" s="203">
        <f t="shared" si="9"/>
        <v>0</v>
      </c>
      <c r="I88" s="201"/>
      <c r="J88" s="200"/>
      <c r="K88" s="204">
        <f t="shared" si="10"/>
        <v>0</v>
      </c>
      <c r="L88" s="201">
        <f t="shared" si="11"/>
        <v>0</v>
      </c>
      <c r="M88" s="201"/>
    </row>
    <row r="89" spans="1:13" ht="12.75" hidden="1">
      <c r="A89" s="206" t="s">
        <v>164</v>
      </c>
      <c r="B89" s="197"/>
      <c r="C89" s="201"/>
      <c r="D89" s="199"/>
      <c r="E89" s="200"/>
      <c r="F89" s="201"/>
      <c r="G89" s="202">
        <f t="shared" si="8"/>
        <v>0</v>
      </c>
      <c r="H89" s="203">
        <f t="shared" si="9"/>
        <v>0</v>
      </c>
      <c r="I89" s="201"/>
      <c r="J89" s="200"/>
      <c r="K89" s="204">
        <f t="shared" si="10"/>
        <v>0</v>
      </c>
      <c r="L89" s="201">
        <f t="shared" si="11"/>
        <v>0</v>
      </c>
      <c r="M89" s="201"/>
    </row>
    <row r="90" spans="1:13" ht="12.75" hidden="1">
      <c r="A90" s="205" t="s">
        <v>228</v>
      </c>
      <c r="B90" s="197"/>
      <c r="C90" s="201">
        <f>SUM(C91:C93)</f>
        <v>0</v>
      </c>
      <c r="D90" s="199">
        <f>SUM(D91:D93)</f>
        <v>0</v>
      </c>
      <c r="E90" s="200">
        <f>SUM(E91:E93)</f>
        <v>0</v>
      </c>
      <c r="F90" s="201">
        <f>SUM(F91:F93)</f>
        <v>0</v>
      </c>
      <c r="G90" s="202">
        <f t="shared" si="8"/>
        <v>0</v>
      </c>
      <c r="H90" s="203">
        <f t="shared" si="9"/>
        <v>0</v>
      </c>
      <c r="I90" s="201">
        <f>SUM(I91:I93)</f>
        <v>0</v>
      </c>
      <c r="J90" s="200">
        <f>SUM(J91:J93)</f>
        <v>0</v>
      </c>
      <c r="K90" s="204">
        <f t="shared" si="10"/>
        <v>0</v>
      </c>
      <c r="L90" s="201">
        <f t="shared" si="11"/>
        <v>0</v>
      </c>
      <c r="M90" s="201">
        <f>SUM(M91:M93)</f>
        <v>0</v>
      </c>
    </row>
    <row r="91" spans="1:13" ht="12.75" hidden="1">
      <c r="A91" s="206" t="s">
        <v>229</v>
      </c>
      <c r="B91" s="197"/>
      <c r="C91" s="201"/>
      <c r="D91" s="199"/>
      <c r="E91" s="200"/>
      <c r="F91" s="201"/>
      <c r="G91" s="202">
        <f t="shared" si="8"/>
        <v>0</v>
      </c>
      <c r="H91" s="203">
        <f t="shared" si="9"/>
        <v>0</v>
      </c>
      <c r="I91" s="201"/>
      <c r="J91" s="200"/>
      <c r="K91" s="204">
        <f t="shared" si="10"/>
        <v>0</v>
      </c>
      <c r="L91" s="201">
        <f t="shared" si="11"/>
        <v>0</v>
      </c>
      <c r="M91" s="201"/>
    </row>
    <row r="92" spans="1:13" ht="12.75" hidden="1">
      <c r="A92" s="206" t="s">
        <v>230</v>
      </c>
      <c r="B92" s="197"/>
      <c r="C92" s="201"/>
      <c r="D92" s="199"/>
      <c r="E92" s="200"/>
      <c r="F92" s="201"/>
      <c r="G92" s="202">
        <f t="shared" si="8"/>
        <v>0</v>
      </c>
      <c r="H92" s="203">
        <f t="shared" si="9"/>
        <v>0</v>
      </c>
      <c r="I92" s="201"/>
      <c r="J92" s="200"/>
      <c r="K92" s="204">
        <f t="shared" si="10"/>
        <v>0</v>
      </c>
      <c r="L92" s="201">
        <f t="shared" si="11"/>
        <v>0</v>
      </c>
      <c r="M92" s="201"/>
    </row>
    <row r="93" spans="1:13" ht="12.75" hidden="1">
      <c r="A93" s="206" t="s">
        <v>164</v>
      </c>
      <c r="B93" s="197"/>
      <c r="C93" s="201"/>
      <c r="D93" s="199"/>
      <c r="E93" s="200"/>
      <c r="F93" s="201"/>
      <c r="G93" s="202">
        <f t="shared" si="8"/>
        <v>0</v>
      </c>
      <c r="H93" s="203">
        <f t="shared" si="9"/>
        <v>0</v>
      </c>
      <c r="I93" s="201"/>
      <c r="J93" s="200"/>
      <c r="K93" s="204">
        <f t="shared" si="10"/>
        <v>0</v>
      </c>
      <c r="L93" s="201">
        <f t="shared" si="11"/>
        <v>0</v>
      </c>
      <c r="M93" s="201"/>
    </row>
    <row r="94" spans="1:13" ht="12.75" hidden="1">
      <c r="A94" s="205" t="s">
        <v>231</v>
      </c>
      <c r="B94" s="197"/>
      <c r="C94" s="201">
        <f>SUM(C95:C98)</f>
        <v>0</v>
      </c>
      <c r="D94" s="199">
        <f>SUM(D95:D98)</f>
        <v>0</v>
      </c>
      <c r="E94" s="200">
        <f>SUM(E95:E98)</f>
        <v>0</v>
      </c>
      <c r="F94" s="201">
        <f>SUM(F95:F98)</f>
        <v>0</v>
      </c>
      <c r="G94" s="202">
        <f t="shared" si="8"/>
        <v>0</v>
      </c>
      <c r="H94" s="203">
        <f t="shared" si="9"/>
        <v>0</v>
      </c>
      <c r="I94" s="201">
        <f>SUM(I95:I98)</f>
        <v>0</v>
      </c>
      <c r="J94" s="200">
        <f>SUM(J95:J98)</f>
        <v>0</v>
      </c>
      <c r="K94" s="204">
        <f t="shared" si="10"/>
        <v>0</v>
      </c>
      <c r="L94" s="201">
        <f t="shared" si="11"/>
        <v>0</v>
      </c>
      <c r="M94" s="201">
        <f>SUM(M95:M98)</f>
        <v>0</v>
      </c>
    </row>
    <row r="95" spans="1:13" ht="12.75" hidden="1">
      <c r="A95" s="206" t="s">
        <v>232</v>
      </c>
      <c r="B95" s="197"/>
      <c r="C95" s="201"/>
      <c r="D95" s="199"/>
      <c r="E95" s="200"/>
      <c r="F95" s="201"/>
      <c r="G95" s="202">
        <f t="shared" si="8"/>
        <v>0</v>
      </c>
      <c r="H95" s="203">
        <f t="shared" si="9"/>
        <v>0</v>
      </c>
      <c r="I95" s="201"/>
      <c r="J95" s="200"/>
      <c r="K95" s="204">
        <f t="shared" si="10"/>
        <v>0</v>
      </c>
      <c r="L95" s="201">
        <f t="shared" si="11"/>
        <v>0</v>
      </c>
      <c r="M95" s="201"/>
    </row>
    <row r="96" spans="1:13" ht="12.75" hidden="1">
      <c r="A96" s="206" t="s">
        <v>233</v>
      </c>
      <c r="B96" s="197"/>
      <c r="C96" s="201"/>
      <c r="D96" s="199"/>
      <c r="E96" s="200"/>
      <c r="F96" s="201"/>
      <c r="G96" s="202">
        <f t="shared" si="8"/>
        <v>0</v>
      </c>
      <c r="H96" s="203">
        <f t="shared" si="9"/>
        <v>0</v>
      </c>
      <c r="I96" s="201"/>
      <c r="J96" s="200"/>
      <c r="K96" s="204">
        <f t="shared" si="10"/>
        <v>0</v>
      </c>
      <c r="L96" s="201">
        <f t="shared" si="11"/>
        <v>0</v>
      </c>
      <c r="M96" s="201"/>
    </row>
    <row r="97" spans="1:13" ht="12.75" hidden="1">
      <c r="A97" s="206" t="s">
        <v>234</v>
      </c>
      <c r="B97" s="197"/>
      <c r="C97" s="201"/>
      <c r="D97" s="199"/>
      <c r="E97" s="200"/>
      <c r="F97" s="201"/>
      <c r="G97" s="202">
        <f t="shared" si="8"/>
        <v>0</v>
      </c>
      <c r="H97" s="203">
        <f t="shared" si="9"/>
        <v>0</v>
      </c>
      <c r="I97" s="201"/>
      <c r="J97" s="200"/>
      <c r="K97" s="204">
        <f t="shared" si="10"/>
        <v>0</v>
      </c>
      <c r="L97" s="201">
        <f t="shared" si="11"/>
        <v>0</v>
      </c>
      <c r="M97" s="201"/>
    </row>
    <row r="98" spans="1:13" ht="12.75" hidden="1">
      <c r="A98" s="206" t="s">
        <v>164</v>
      </c>
      <c r="B98" s="197"/>
      <c r="C98" s="201"/>
      <c r="D98" s="199"/>
      <c r="E98" s="200"/>
      <c r="F98" s="201"/>
      <c r="G98" s="202">
        <f t="shared" si="8"/>
        <v>0</v>
      </c>
      <c r="H98" s="203">
        <f t="shared" si="9"/>
        <v>0</v>
      </c>
      <c r="I98" s="201"/>
      <c r="J98" s="200"/>
      <c r="K98" s="204">
        <f t="shared" si="10"/>
        <v>0</v>
      </c>
      <c r="L98" s="201">
        <f t="shared" si="11"/>
        <v>0</v>
      </c>
      <c r="M98" s="201"/>
    </row>
    <row r="99" spans="1:13" ht="12.75" hidden="1">
      <c r="A99" s="205" t="s">
        <v>235</v>
      </c>
      <c r="B99" s="197"/>
      <c r="C99" s="201">
        <f>SUM(C100:C103)</f>
        <v>0</v>
      </c>
      <c r="D99" s="199">
        <f>SUM(D100:D103)</f>
        <v>0</v>
      </c>
      <c r="E99" s="200">
        <f>SUM(E100:E103)</f>
        <v>0</v>
      </c>
      <c r="F99" s="201">
        <f>SUM(F100:F103)</f>
        <v>0</v>
      </c>
      <c r="G99" s="202">
        <f t="shared" si="8"/>
        <v>0</v>
      </c>
      <c r="H99" s="203">
        <f t="shared" si="9"/>
        <v>0</v>
      </c>
      <c r="I99" s="201">
        <f>SUM(I100:I103)</f>
        <v>0</v>
      </c>
      <c r="J99" s="200">
        <f>SUM(J100:J103)</f>
        <v>0</v>
      </c>
      <c r="K99" s="204">
        <f t="shared" si="10"/>
        <v>0</v>
      </c>
      <c r="L99" s="201">
        <f t="shared" si="11"/>
        <v>0</v>
      </c>
      <c r="M99" s="201">
        <f>SUM(M100:M103)</f>
        <v>0</v>
      </c>
    </row>
    <row r="100" spans="1:13" ht="12.75" hidden="1">
      <c r="A100" s="206" t="s">
        <v>236</v>
      </c>
      <c r="B100" s="197"/>
      <c r="C100" s="201"/>
      <c r="D100" s="199"/>
      <c r="E100" s="200"/>
      <c r="F100" s="201"/>
      <c r="G100" s="202">
        <f t="shared" si="8"/>
        <v>0</v>
      </c>
      <c r="H100" s="203">
        <f t="shared" si="9"/>
        <v>0</v>
      </c>
      <c r="I100" s="201"/>
      <c r="J100" s="200"/>
      <c r="K100" s="204">
        <f t="shared" si="10"/>
        <v>0</v>
      </c>
      <c r="L100" s="201">
        <f t="shared" si="11"/>
        <v>0</v>
      </c>
      <c r="M100" s="201"/>
    </row>
    <row r="101" spans="1:13" ht="12.75" hidden="1">
      <c r="A101" s="206" t="s">
        <v>237</v>
      </c>
      <c r="B101" s="197"/>
      <c r="C101" s="201"/>
      <c r="D101" s="199"/>
      <c r="E101" s="200"/>
      <c r="F101" s="201"/>
      <c r="G101" s="202">
        <f t="shared" si="8"/>
        <v>0</v>
      </c>
      <c r="H101" s="203">
        <f t="shared" si="9"/>
        <v>0</v>
      </c>
      <c r="I101" s="201"/>
      <c r="J101" s="200"/>
      <c r="K101" s="204">
        <f t="shared" si="10"/>
        <v>0</v>
      </c>
      <c r="L101" s="201">
        <f t="shared" si="11"/>
        <v>0</v>
      </c>
      <c r="M101" s="201"/>
    </row>
    <row r="102" spans="1:13" ht="12.75" hidden="1">
      <c r="A102" s="206" t="s">
        <v>238</v>
      </c>
      <c r="B102" s="197"/>
      <c r="C102" s="201"/>
      <c r="D102" s="199"/>
      <c r="E102" s="200"/>
      <c r="F102" s="201"/>
      <c r="G102" s="202">
        <f t="shared" si="8"/>
        <v>0</v>
      </c>
      <c r="H102" s="203">
        <f t="shared" si="9"/>
        <v>0</v>
      </c>
      <c r="I102" s="201"/>
      <c r="J102" s="200"/>
      <c r="K102" s="204">
        <f t="shared" si="10"/>
        <v>0</v>
      </c>
      <c r="L102" s="201">
        <f t="shared" si="11"/>
        <v>0</v>
      </c>
      <c r="M102" s="201"/>
    </row>
    <row r="103" spans="1:13" ht="12.75" hidden="1">
      <c r="A103" s="206" t="s">
        <v>164</v>
      </c>
      <c r="B103" s="197"/>
      <c r="C103" s="201"/>
      <c r="D103" s="199"/>
      <c r="E103" s="200"/>
      <c r="F103" s="201"/>
      <c r="G103" s="202">
        <f t="shared" si="8"/>
        <v>0</v>
      </c>
      <c r="H103" s="203">
        <f t="shared" si="9"/>
        <v>0</v>
      </c>
      <c r="I103" s="201"/>
      <c r="J103" s="200"/>
      <c r="K103" s="204">
        <f t="shared" si="10"/>
        <v>0</v>
      </c>
      <c r="L103" s="201">
        <f t="shared" si="11"/>
        <v>0</v>
      </c>
      <c r="M103" s="201"/>
    </row>
    <row r="104" spans="1:13" ht="12.75" hidden="1">
      <c r="A104" s="205" t="s">
        <v>239</v>
      </c>
      <c r="B104" s="197"/>
      <c r="C104" s="201">
        <f>SUM(C105:C107)</f>
        <v>0</v>
      </c>
      <c r="D104" s="199">
        <f>SUM(D105:D107)</f>
        <v>0</v>
      </c>
      <c r="E104" s="200">
        <f>SUM(E105:E107)</f>
        <v>0</v>
      </c>
      <c r="F104" s="201">
        <f>SUM(F105:F107)</f>
        <v>0</v>
      </c>
      <c r="G104" s="202">
        <f t="shared" si="8"/>
        <v>0</v>
      </c>
      <c r="H104" s="203">
        <f t="shared" si="9"/>
        <v>0</v>
      </c>
      <c r="I104" s="201">
        <f>SUM(I105:I107)</f>
        <v>0</v>
      </c>
      <c r="J104" s="200">
        <f>SUM(J105:J107)</f>
        <v>0</v>
      </c>
      <c r="K104" s="204">
        <f t="shared" si="10"/>
        <v>0</v>
      </c>
      <c r="L104" s="201">
        <f t="shared" si="11"/>
        <v>0</v>
      </c>
      <c r="M104" s="201">
        <f>SUM(M105:M107)</f>
        <v>0</v>
      </c>
    </row>
    <row r="105" spans="1:13" ht="12.75" hidden="1">
      <c r="A105" s="206" t="s">
        <v>240</v>
      </c>
      <c r="B105" s="197"/>
      <c r="C105" s="201"/>
      <c r="D105" s="199"/>
      <c r="E105" s="200"/>
      <c r="F105" s="201"/>
      <c r="G105" s="202">
        <f t="shared" si="8"/>
        <v>0</v>
      </c>
      <c r="H105" s="203">
        <f t="shared" si="9"/>
        <v>0</v>
      </c>
      <c r="I105" s="201"/>
      <c r="J105" s="200"/>
      <c r="K105" s="204">
        <f t="shared" si="10"/>
        <v>0</v>
      </c>
      <c r="L105" s="201">
        <f t="shared" si="11"/>
        <v>0</v>
      </c>
      <c r="M105" s="201"/>
    </row>
    <row r="106" spans="1:13" ht="12.75" hidden="1">
      <c r="A106" s="206" t="s">
        <v>241</v>
      </c>
      <c r="B106" s="197"/>
      <c r="C106" s="201"/>
      <c r="D106" s="199"/>
      <c r="E106" s="200"/>
      <c r="F106" s="201"/>
      <c r="G106" s="202">
        <f t="shared" si="8"/>
        <v>0</v>
      </c>
      <c r="H106" s="203">
        <f t="shared" si="9"/>
        <v>0</v>
      </c>
      <c r="I106" s="201"/>
      <c r="J106" s="200"/>
      <c r="K106" s="204">
        <f t="shared" si="10"/>
        <v>0</v>
      </c>
      <c r="L106" s="201">
        <f t="shared" si="11"/>
        <v>0</v>
      </c>
      <c r="M106" s="201"/>
    </row>
    <row r="107" spans="1:13" ht="12.75" hidden="1">
      <c r="A107" s="206" t="s">
        <v>164</v>
      </c>
      <c r="B107" s="197"/>
      <c r="C107" s="201"/>
      <c r="D107" s="199"/>
      <c r="E107" s="200"/>
      <c r="F107" s="201"/>
      <c r="G107" s="202">
        <f t="shared" si="8"/>
        <v>0</v>
      </c>
      <c r="H107" s="203">
        <f t="shared" si="9"/>
        <v>0</v>
      </c>
      <c r="I107" s="201"/>
      <c r="J107" s="200"/>
      <c r="K107" s="204">
        <f t="shared" si="10"/>
        <v>0</v>
      </c>
      <c r="L107" s="201">
        <f t="shared" si="11"/>
        <v>0</v>
      </c>
      <c r="M107" s="201"/>
    </row>
    <row r="108" spans="1:13" ht="12.75" hidden="1">
      <c r="A108" s="205" t="s">
        <v>242</v>
      </c>
      <c r="B108" s="197"/>
      <c r="C108" s="201">
        <f>SUM(C109:C111)</f>
        <v>0</v>
      </c>
      <c r="D108" s="199">
        <f>SUM(D109:D111)</f>
        <v>0</v>
      </c>
      <c r="E108" s="200">
        <f>SUM(E109:E111)</f>
        <v>0</v>
      </c>
      <c r="F108" s="201">
        <f>SUM(F109:F111)</f>
        <v>0</v>
      </c>
      <c r="G108" s="202">
        <f t="shared" si="8"/>
        <v>0</v>
      </c>
      <c r="H108" s="203">
        <f t="shared" si="9"/>
        <v>0</v>
      </c>
      <c r="I108" s="201">
        <f>SUM(I109:I111)</f>
        <v>0</v>
      </c>
      <c r="J108" s="200">
        <f>SUM(J109:J111)</f>
        <v>0</v>
      </c>
      <c r="K108" s="204">
        <f t="shared" si="10"/>
        <v>0</v>
      </c>
      <c r="L108" s="201">
        <f t="shared" si="11"/>
        <v>0</v>
      </c>
      <c r="M108" s="201">
        <f>SUM(M109:M111)</f>
        <v>0</v>
      </c>
    </row>
    <row r="109" spans="1:13" ht="12.75" hidden="1">
      <c r="A109" s="206" t="s">
        <v>243</v>
      </c>
      <c r="B109" s="197"/>
      <c r="C109" s="201"/>
      <c r="D109" s="199"/>
      <c r="E109" s="200"/>
      <c r="F109" s="201"/>
      <c r="G109" s="202">
        <f t="shared" ref="G109:G140" si="12">F109/F$181</f>
        <v>0</v>
      </c>
      <c r="H109" s="203">
        <f t="shared" ref="H109:H140" si="13">D109-F109</f>
        <v>0</v>
      </c>
      <c r="I109" s="201"/>
      <c r="J109" s="200"/>
      <c r="K109" s="204">
        <f t="shared" ref="K109:K140" si="14">IFERROR(J109/J$181,"")</f>
        <v>0</v>
      </c>
      <c r="L109" s="201">
        <f t="shared" ref="L109:L140" si="15">D109-J109</f>
        <v>0</v>
      </c>
      <c r="M109" s="201"/>
    </row>
    <row r="110" spans="1:13" ht="12.75" hidden="1">
      <c r="A110" s="206" t="s">
        <v>244</v>
      </c>
      <c r="B110" s="197"/>
      <c r="C110" s="201"/>
      <c r="D110" s="199"/>
      <c r="E110" s="200"/>
      <c r="F110" s="201"/>
      <c r="G110" s="202">
        <f t="shared" si="12"/>
        <v>0</v>
      </c>
      <c r="H110" s="203">
        <f t="shared" si="13"/>
        <v>0</v>
      </c>
      <c r="I110" s="201"/>
      <c r="J110" s="200"/>
      <c r="K110" s="204">
        <f t="shared" si="14"/>
        <v>0</v>
      </c>
      <c r="L110" s="201">
        <f t="shared" si="15"/>
        <v>0</v>
      </c>
      <c r="M110" s="201"/>
    </row>
    <row r="111" spans="1:13" ht="12.75" hidden="1">
      <c r="A111" s="206" t="s">
        <v>164</v>
      </c>
      <c r="B111" s="197"/>
      <c r="C111" s="201"/>
      <c r="D111" s="199"/>
      <c r="E111" s="200"/>
      <c r="F111" s="201"/>
      <c r="G111" s="202">
        <f t="shared" si="12"/>
        <v>0</v>
      </c>
      <c r="H111" s="203">
        <f t="shared" si="13"/>
        <v>0</v>
      </c>
      <c r="I111" s="201"/>
      <c r="J111" s="200"/>
      <c r="K111" s="204">
        <f t="shared" si="14"/>
        <v>0</v>
      </c>
      <c r="L111" s="201">
        <f t="shared" si="15"/>
        <v>0</v>
      </c>
      <c r="M111" s="201"/>
    </row>
    <row r="112" spans="1:13" ht="12.75" hidden="1">
      <c r="A112" s="205" t="s">
        <v>245</v>
      </c>
      <c r="B112" s="197"/>
      <c r="C112" s="201">
        <f>SUM(C113:C118)</f>
        <v>0</v>
      </c>
      <c r="D112" s="199">
        <f>SUM(D113:D118)</f>
        <v>0</v>
      </c>
      <c r="E112" s="200">
        <f>SUM(E113:E118)</f>
        <v>0</v>
      </c>
      <c r="F112" s="201">
        <f>SUM(F113:F118)</f>
        <v>0</v>
      </c>
      <c r="G112" s="202">
        <f t="shared" si="12"/>
        <v>0</v>
      </c>
      <c r="H112" s="203">
        <f t="shared" si="13"/>
        <v>0</v>
      </c>
      <c r="I112" s="201">
        <f>SUM(I113:I118)</f>
        <v>0</v>
      </c>
      <c r="J112" s="200">
        <f>SUM(J113:J118)</f>
        <v>0</v>
      </c>
      <c r="K112" s="204">
        <f t="shared" si="14"/>
        <v>0</v>
      </c>
      <c r="L112" s="201">
        <f t="shared" si="15"/>
        <v>0</v>
      </c>
      <c r="M112" s="201">
        <f>SUM(M113:M118)</f>
        <v>0</v>
      </c>
    </row>
    <row r="113" spans="1:13" ht="12.75" hidden="1">
      <c r="A113" s="206" t="s">
        <v>246</v>
      </c>
      <c r="B113" s="197"/>
      <c r="C113" s="201"/>
      <c r="D113" s="199"/>
      <c r="E113" s="200"/>
      <c r="F113" s="201"/>
      <c r="G113" s="202">
        <f t="shared" si="12"/>
        <v>0</v>
      </c>
      <c r="H113" s="203">
        <f t="shared" si="13"/>
        <v>0</v>
      </c>
      <c r="I113" s="201"/>
      <c r="J113" s="200"/>
      <c r="K113" s="204">
        <f t="shared" si="14"/>
        <v>0</v>
      </c>
      <c r="L113" s="201">
        <f t="shared" si="15"/>
        <v>0</v>
      </c>
      <c r="M113" s="201"/>
    </row>
    <row r="114" spans="1:13" ht="12.75" hidden="1">
      <c r="A114" s="206" t="s">
        <v>247</v>
      </c>
      <c r="B114" s="197"/>
      <c r="C114" s="201"/>
      <c r="D114" s="199"/>
      <c r="E114" s="200"/>
      <c r="F114" s="201"/>
      <c r="G114" s="202">
        <f t="shared" si="12"/>
        <v>0</v>
      </c>
      <c r="H114" s="203">
        <f t="shared" si="13"/>
        <v>0</v>
      </c>
      <c r="I114" s="201"/>
      <c r="J114" s="200"/>
      <c r="K114" s="204">
        <f t="shared" si="14"/>
        <v>0</v>
      </c>
      <c r="L114" s="201">
        <f t="shared" si="15"/>
        <v>0</v>
      </c>
      <c r="M114" s="201"/>
    </row>
    <row r="115" spans="1:13" ht="12.75" hidden="1">
      <c r="A115" s="206" t="s">
        <v>248</v>
      </c>
      <c r="B115" s="197"/>
      <c r="C115" s="201"/>
      <c r="D115" s="199"/>
      <c r="E115" s="200"/>
      <c r="F115" s="201"/>
      <c r="G115" s="202">
        <f t="shared" si="12"/>
        <v>0</v>
      </c>
      <c r="H115" s="203">
        <f t="shared" si="13"/>
        <v>0</v>
      </c>
      <c r="I115" s="201"/>
      <c r="J115" s="200"/>
      <c r="K115" s="204">
        <f t="shared" si="14"/>
        <v>0</v>
      </c>
      <c r="L115" s="201">
        <f t="shared" si="15"/>
        <v>0</v>
      </c>
      <c r="M115" s="201"/>
    </row>
    <row r="116" spans="1:13" ht="12.75" hidden="1">
      <c r="A116" s="206" t="s">
        <v>249</v>
      </c>
      <c r="B116" s="197"/>
      <c r="C116" s="201"/>
      <c r="D116" s="199"/>
      <c r="E116" s="200"/>
      <c r="F116" s="201"/>
      <c r="G116" s="202">
        <f t="shared" si="12"/>
        <v>0</v>
      </c>
      <c r="H116" s="203">
        <f t="shared" si="13"/>
        <v>0</v>
      </c>
      <c r="I116" s="201"/>
      <c r="J116" s="200"/>
      <c r="K116" s="204">
        <f t="shared" si="14"/>
        <v>0</v>
      </c>
      <c r="L116" s="201">
        <f t="shared" si="15"/>
        <v>0</v>
      </c>
      <c r="M116" s="201"/>
    </row>
    <row r="117" spans="1:13" ht="12.75" hidden="1">
      <c r="A117" s="206" t="s">
        <v>250</v>
      </c>
      <c r="B117" s="197"/>
      <c r="C117" s="201"/>
      <c r="D117" s="199"/>
      <c r="E117" s="200"/>
      <c r="F117" s="201"/>
      <c r="G117" s="202">
        <f t="shared" si="12"/>
        <v>0</v>
      </c>
      <c r="H117" s="203">
        <f t="shared" si="13"/>
        <v>0</v>
      </c>
      <c r="I117" s="201"/>
      <c r="J117" s="200"/>
      <c r="K117" s="204">
        <f t="shared" si="14"/>
        <v>0</v>
      </c>
      <c r="L117" s="201">
        <f t="shared" si="15"/>
        <v>0</v>
      </c>
      <c r="M117" s="201"/>
    </row>
    <row r="118" spans="1:13" ht="12.75" hidden="1">
      <c r="A118" s="206" t="s">
        <v>164</v>
      </c>
      <c r="B118" s="197"/>
      <c r="C118" s="201"/>
      <c r="D118" s="199"/>
      <c r="E118" s="200"/>
      <c r="F118" s="201"/>
      <c r="G118" s="202">
        <f t="shared" si="12"/>
        <v>0</v>
      </c>
      <c r="H118" s="203">
        <f t="shared" si="13"/>
        <v>0</v>
      </c>
      <c r="I118" s="201"/>
      <c r="J118" s="200"/>
      <c r="K118" s="204">
        <f t="shared" si="14"/>
        <v>0</v>
      </c>
      <c r="L118" s="201">
        <f t="shared" si="15"/>
        <v>0</v>
      </c>
      <c r="M118" s="201"/>
    </row>
    <row r="119" spans="1:13" ht="12.75" hidden="1">
      <c r="A119" s="205" t="s">
        <v>251</v>
      </c>
      <c r="B119" s="197"/>
      <c r="C119" s="201">
        <f>SUM(C120:C123)</f>
        <v>0</v>
      </c>
      <c r="D119" s="199">
        <f>SUM(D120:D123)</f>
        <v>0</v>
      </c>
      <c r="E119" s="200">
        <f>SUM(E120:E123)</f>
        <v>0</v>
      </c>
      <c r="F119" s="201">
        <f>SUM(F120:F123)</f>
        <v>0</v>
      </c>
      <c r="G119" s="202">
        <f t="shared" si="12"/>
        <v>0</v>
      </c>
      <c r="H119" s="203">
        <f t="shared" si="13"/>
        <v>0</v>
      </c>
      <c r="I119" s="201">
        <f>SUM(I120:I123)</f>
        <v>0</v>
      </c>
      <c r="J119" s="200">
        <f>SUM(J120:J123)</f>
        <v>0</v>
      </c>
      <c r="K119" s="204">
        <f t="shared" si="14"/>
        <v>0</v>
      </c>
      <c r="L119" s="201">
        <f t="shared" si="15"/>
        <v>0</v>
      </c>
      <c r="M119" s="201">
        <f>SUM(M120:M123)</f>
        <v>0</v>
      </c>
    </row>
    <row r="120" spans="1:13" ht="12.75" hidden="1">
      <c r="A120" s="206" t="s">
        <v>252</v>
      </c>
      <c r="B120" s="197"/>
      <c r="C120" s="201"/>
      <c r="D120" s="199"/>
      <c r="E120" s="200"/>
      <c r="F120" s="201"/>
      <c r="G120" s="202">
        <f t="shared" si="12"/>
        <v>0</v>
      </c>
      <c r="H120" s="203">
        <f t="shared" si="13"/>
        <v>0</v>
      </c>
      <c r="I120" s="201"/>
      <c r="J120" s="200"/>
      <c r="K120" s="204">
        <f t="shared" si="14"/>
        <v>0</v>
      </c>
      <c r="L120" s="201">
        <f t="shared" si="15"/>
        <v>0</v>
      </c>
      <c r="M120" s="201"/>
    </row>
    <row r="121" spans="1:13" ht="12.75" hidden="1">
      <c r="A121" s="206" t="s">
        <v>253</v>
      </c>
      <c r="B121" s="197"/>
      <c r="C121" s="201"/>
      <c r="D121" s="199"/>
      <c r="E121" s="200"/>
      <c r="F121" s="201"/>
      <c r="G121" s="202">
        <f t="shared" si="12"/>
        <v>0</v>
      </c>
      <c r="H121" s="203">
        <f t="shared" si="13"/>
        <v>0</v>
      </c>
      <c r="I121" s="201"/>
      <c r="J121" s="200"/>
      <c r="K121" s="204">
        <f t="shared" si="14"/>
        <v>0</v>
      </c>
      <c r="L121" s="201">
        <f t="shared" si="15"/>
        <v>0</v>
      </c>
      <c r="M121" s="201"/>
    </row>
    <row r="122" spans="1:13" ht="12.75" hidden="1">
      <c r="A122" s="206" t="s">
        <v>254</v>
      </c>
      <c r="B122" s="197"/>
      <c r="C122" s="201"/>
      <c r="D122" s="199"/>
      <c r="E122" s="200"/>
      <c r="F122" s="201"/>
      <c r="G122" s="202">
        <f t="shared" si="12"/>
        <v>0</v>
      </c>
      <c r="H122" s="203">
        <f t="shared" si="13"/>
        <v>0</v>
      </c>
      <c r="I122" s="201"/>
      <c r="J122" s="200"/>
      <c r="K122" s="204">
        <f t="shared" si="14"/>
        <v>0</v>
      </c>
      <c r="L122" s="201">
        <f t="shared" si="15"/>
        <v>0</v>
      </c>
      <c r="M122" s="201"/>
    </row>
    <row r="123" spans="1:13" ht="12.75" hidden="1">
      <c r="A123" s="206" t="s">
        <v>164</v>
      </c>
      <c r="B123" s="197"/>
      <c r="C123" s="201"/>
      <c r="D123" s="199"/>
      <c r="E123" s="200"/>
      <c r="F123" s="201"/>
      <c r="G123" s="202">
        <f t="shared" si="12"/>
        <v>0</v>
      </c>
      <c r="H123" s="203">
        <f t="shared" si="13"/>
        <v>0</v>
      </c>
      <c r="I123" s="201"/>
      <c r="J123" s="200"/>
      <c r="K123" s="204">
        <f t="shared" si="14"/>
        <v>0</v>
      </c>
      <c r="L123" s="201">
        <f t="shared" si="15"/>
        <v>0</v>
      </c>
      <c r="M123" s="201"/>
    </row>
    <row r="124" spans="1:13" ht="12.75" hidden="1">
      <c r="A124" s="205" t="s">
        <v>255</v>
      </c>
      <c r="B124" s="197"/>
      <c r="C124" s="201">
        <f>SUM(C125:C130)</f>
        <v>0</v>
      </c>
      <c r="D124" s="199">
        <f>SUM(D125:D130)</f>
        <v>0</v>
      </c>
      <c r="E124" s="200">
        <f>SUM(E125:E130)</f>
        <v>0</v>
      </c>
      <c r="F124" s="201">
        <f>SUM(F125:F130)</f>
        <v>0</v>
      </c>
      <c r="G124" s="202">
        <f t="shared" si="12"/>
        <v>0</v>
      </c>
      <c r="H124" s="203">
        <f t="shared" si="13"/>
        <v>0</v>
      </c>
      <c r="I124" s="201">
        <f>SUM(I125:I130)</f>
        <v>0</v>
      </c>
      <c r="J124" s="200">
        <f>SUM(J125:J130)</f>
        <v>0</v>
      </c>
      <c r="K124" s="204">
        <f t="shared" si="14"/>
        <v>0</v>
      </c>
      <c r="L124" s="201">
        <f t="shared" si="15"/>
        <v>0</v>
      </c>
      <c r="M124" s="201">
        <f>SUM(M125:M130)</f>
        <v>0</v>
      </c>
    </row>
    <row r="125" spans="1:13" ht="12.75" hidden="1">
      <c r="A125" s="206" t="s">
        <v>256</v>
      </c>
      <c r="B125" s="197"/>
      <c r="C125" s="201"/>
      <c r="D125" s="199"/>
      <c r="E125" s="200"/>
      <c r="F125" s="201"/>
      <c r="G125" s="202">
        <f t="shared" si="12"/>
        <v>0</v>
      </c>
      <c r="H125" s="203">
        <f t="shared" si="13"/>
        <v>0</v>
      </c>
      <c r="I125" s="201"/>
      <c r="J125" s="200"/>
      <c r="K125" s="204">
        <f t="shared" si="14"/>
        <v>0</v>
      </c>
      <c r="L125" s="201">
        <f t="shared" si="15"/>
        <v>0</v>
      </c>
      <c r="M125" s="201"/>
    </row>
    <row r="126" spans="1:13" ht="12.75" hidden="1">
      <c r="A126" s="206" t="s">
        <v>257</v>
      </c>
      <c r="B126" s="197"/>
      <c r="C126" s="201"/>
      <c r="D126" s="199"/>
      <c r="E126" s="200"/>
      <c r="F126" s="201"/>
      <c r="G126" s="202">
        <f t="shared" si="12"/>
        <v>0</v>
      </c>
      <c r="H126" s="203">
        <f t="shared" si="13"/>
        <v>0</v>
      </c>
      <c r="I126" s="201"/>
      <c r="J126" s="200"/>
      <c r="K126" s="204">
        <f t="shared" si="14"/>
        <v>0</v>
      </c>
      <c r="L126" s="201">
        <f t="shared" si="15"/>
        <v>0</v>
      </c>
      <c r="M126" s="201"/>
    </row>
    <row r="127" spans="1:13" ht="12.75" hidden="1">
      <c r="A127" s="206" t="s">
        <v>258</v>
      </c>
      <c r="B127" s="197"/>
      <c r="C127" s="201"/>
      <c r="D127" s="199"/>
      <c r="E127" s="200"/>
      <c r="F127" s="201"/>
      <c r="G127" s="202">
        <f t="shared" si="12"/>
        <v>0</v>
      </c>
      <c r="H127" s="203">
        <f t="shared" si="13"/>
        <v>0</v>
      </c>
      <c r="I127" s="201"/>
      <c r="J127" s="200"/>
      <c r="K127" s="204">
        <f t="shared" si="14"/>
        <v>0</v>
      </c>
      <c r="L127" s="201">
        <f t="shared" si="15"/>
        <v>0</v>
      </c>
      <c r="M127" s="201"/>
    </row>
    <row r="128" spans="1:13" ht="12.75" hidden="1">
      <c r="A128" s="206" t="s">
        <v>259</v>
      </c>
      <c r="B128" s="197"/>
      <c r="C128" s="201"/>
      <c r="D128" s="199"/>
      <c r="E128" s="200"/>
      <c r="F128" s="201"/>
      <c r="G128" s="202">
        <f t="shared" si="12"/>
        <v>0</v>
      </c>
      <c r="H128" s="203">
        <f t="shared" si="13"/>
        <v>0</v>
      </c>
      <c r="I128" s="201"/>
      <c r="J128" s="200"/>
      <c r="K128" s="204">
        <f t="shared" si="14"/>
        <v>0</v>
      </c>
      <c r="L128" s="201">
        <f t="shared" si="15"/>
        <v>0</v>
      </c>
      <c r="M128" s="201"/>
    </row>
    <row r="129" spans="1:13" ht="12.75" hidden="1">
      <c r="A129" s="206" t="s">
        <v>260</v>
      </c>
      <c r="B129" s="197"/>
      <c r="C129" s="201"/>
      <c r="D129" s="199"/>
      <c r="E129" s="200"/>
      <c r="F129" s="201"/>
      <c r="G129" s="202">
        <f t="shared" si="12"/>
        <v>0</v>
      </c>
      <c r="H129" s="203">
        <f t="shared" si="13"/>
        <v>0</v>
      </c>
      <c r="I129" s="201"/>
      <c r="J129" s="200"/>
      <c r="K129" s="204">
        <f t="shared" si="14"/>
        <v>0</v>
      </c>
      <c r="L129" s="201">
        <f t="shared" si="15"/>
        <v>0</v>
      </c>
      <c r="M129" s="201"/>
    </row>
    <row r="130" spans="1:13" ht="12.75" hidden="1">
      <c r="A130" s="206" t="s">
        <v>164</v>
      </c>
      <c r="B130" s="197"/>
      <c r="C130" s="201"/>
      <c r="D130" s="199"/>
      <c r="E130" s="200"/>
      <c r="F130" s="201"/>
      <c r="G130" s="202">
        <f t="shared" si="12"/>
        <v>0</v>
      </c>
      <c r="H130" s="203">
        <f t="shared" si="13"/>
        <v>0</v>
      </c>
      <c r="I130" s="201"/>
      <c r="J130" s="200"/>
      <c r="K130" s="204">
        <f t="shared" si="14"/>
        <v>0</v>
      </c>
      <c r="L130" s="201">
        <f t="shared" si="15"/>
        <v>0</v>
      </c>
      <c r="M130" s="201"/>
    </row>
    <row r="131" spans="1:13" ht="12.75" hidden="1">
      <c r="A131" s="205" t="s">
        <v>261</v>
      </c>
      <c r="B131" s="197"/>
      <c r="C131" s="201">
        <f>SUM(C132:C133)</f>
        <v>0</v>
      </c>
      <c r="D131" s="199">
        <f>SUM(D132:D133)</f>
        <v>0</v>
      </c>
      <c r="E131" s="200">
        <f>SUM(E132:E133)</f>
        <v>0</v>
      </c>
      <c r="F131" s="201">
        <f>SUM(F132:F133)</f>
        <v>0</v>
      </c>
      <c r="G131" s="202">
        <f t="shared" si="12"/>
        <v>0</v>
      </c>
      <c r="H131" s="203">
        <f t="shared" si="13"/>
        <v>0</v>
      </c>
      <c r="I131" s="201">
        <f>SUM(I132:I133)</f>
        <v>0</v>
      </c>
      <c r="J131" s="200">
        <f>SUM(J132:J133)</f>
        <v>0</v>
      </c>
      <c r="K131" s="204">
        <f t="shared" si="14"/>
        <v>0</v>
      </c>
      <c r="L131" s="201">
        <f t="shared" si="15"/>
        <v>0</v>
      </c>
      <c r="M131" s="201">
        <f>SUM(M132:M133)</f>
        <v>0</v>
      </c>
    </row>
    <row r="132" spans="1:13" ht="12.75" hidden="1">
      <c r="A132" s="206" t="s">
        <v>262</v>
      </c>
      <c r="B132" s="197"/>
      <c r="C132" s="201"/>
      <c r="D132" s="199"/>
      <c r="E132" s="200"/>
      <c r="F132" s="201"/>
      <c r="G132" s="202">
        <f t="shared" si="12"/>
        <v>0</v>
      </c>
      <c r="H132" s="203">
        <f t="shared" si="13"/>
        <v>0</v>
      </c>
      <c r="I132" s="201"/>
      <c r="J132" s="200"/>
      <c r="K132" s="204">
        <f t="shared" si="14"/>
        <v>0</v>
      </c>
      <c r="L132" s="201">
        <f t="shared" si="15"/>
        <v>0</v>
      </c>
      <c r="M132" s="201"/>
    </row>
    <row r="133" spans="1:13" ht="12.75" hidden="1">
      <c r="A133" s="206" t="s">
        <v>263</v>
      </c>
      <c r="B133" s="197"/>
      <c r="C133" s="201"/>
      <c r="D133" s="199"/>
      <c r="E133" s="200"/>
      <c r="F133" s="201"/>
      <c r="G133" s="202">
        <f t="shared" si="12"/>
        <v>0</v>
      </c>
      <c r="H133" s="203">
        <f t="shared" si="13"/>
        <v>0</v>
      </c>
      <c r="I133" s="201"/>
      <c r="J133" s="200"/>
      <c r="K133" s="204">
        <f t="shared" si="14"/>
        <v>0</v>
      </c>
      <c r="L133" s="201">
        <f t="shared" si="15"/>
        <v>0</v>
      </c>
      <c r="M133" s="201"/>
    </row>
    <row r="134" spans="1:13" ht="12.75" hidden="1">
      <c r="A134" s="205" t="s">
        <v>264</v>
      </c>
      <c r="B134" s="197"/>
      <c r="C134" s="201">
        <f>SUM(C135:C140)</f>
        <v>0</v>
      </c>
      <c r="D134" s="199">
        <f>SUM(D135:D140)</f>
        <v>0</v>
      </c>
      <c r="E134" s="200">
        <f>SUM(E135:E140)</f>
        <v>0</v>
      </c>
      <c r="F134" s="201">
        <f>SUM(F135:F140)</f>
        <v>0</v>
      </c>
      <c r="G134" s="202">
        <f t="shared" si="12"/>
        <v>0</v>
      </c>
      <c r="H134" s="203">
        <f t="shared" si="13"/>
        <v>0</v>
      </c>
      <c r="I134" s="201">
        <f>SUM(I135:I140)</f>
        <v>0</v>
      </c>
      <c r="J134" s="200">
        <f>SUM(J135:J140)</f>
        <v>0</v>
      </c>
      <c r="K134" s="204">
        <f t="shared" si="14"/>
        <v>0</v>
      </c>
      <c r="L134" s="201">
        <f t="shared" si="15"/>
        <v>0</v>
      </c>
      <c r="M134" s="201">
        <f>SUM(M135:M140)</f>
        <v>0</v>
      </c>
    </row>
    <row r="135" spans="1:13" ht="12.75" hidden="1">
      <c r="A135" s="206" t="s">
        <v>265</v>
      </c>
      <c r="B135" s="197"/>
      <c r="C135" s="201"/>
      <c r="D135" s="199"/>
      <c r="E135" s="200"/>
      <c r="F135" s="201"/>
      <c r="G135" s="202">
        <f t="shared" si="12"/>
        <v>0</v>
      </c>
      <c r="H135" s="203">
        <f t="shared" si="13"/>
        <v>0</v>
      </c>
      <c r="I135" s="201"/>
      <c r="J135" s="200"/>
      <c r="K135" s="204">
        <f t="shared" si="14"/>
        <v>0</v>
      </c>
      <c r="L135" s="201">
        <f t="shared" si="15"/>
        <v>0</v>
      </c>
      <c r="M135" s="201"/>
    </row>
    <row r="136" spans="1:13" ht="12.75" hidden="1">
      <c r="A136" s="206" t="s">
        <v>266</v>
      </c>
      <c r="B136" s="197"/>
      <c r="C136" s="201"/>
      <c r="D136" s="199"/>
      <c r="E136" s="200"/>
      <c r="F136" s="201"/>
      <c r="G136" s="202">
        <f t="shared" si="12"/>
        <v>0</v>
      </c>
      <c r="H136" s="203">
        <f t="shared" si="13"/>
        <v>0</v>
      </c>
      <c r="I136" s="201"/>
      <c r="J136" s="200"/>
      <c r="K136" s="204">
        <f t="shared" si="14"/>
        <v>0</v>
      </c>
      <c r="L136" s="201">
        <f t="shared" si="15"/>
        <v>0</v>
      </c>
      <c r="M136" s="201"/>
    </row>
    <row r="137" spans="1:13" ht="12.75" hidden="1">
      <c r="A137" s="206" t="s">
        <v>267</v>
      </c>
      <c r="B137" s="197"/>
      <c r="C137" s="201"/>
      <c r="D137" s="199"/>
      <c r="E137" s="200"/>
      <c r="F137" s="201"/>
      <c r="G137" s="202">
        <f t="shared" si="12"/>
        <v>0</v>
      </c>
      <c r="H137" s="203">
        <f t="shared" si="13"/>
        <v>0</v>
      </c>
      <c r="I137" s="201"/>
      <c r="J137" s="200"/>
      <c r="K137" s="204">
        <f t="shared" si="14"/>
        <v>0</v>
      </c>
      <c r="L137" s="201">
        <f t="shared" si="15"/>
        <v>0</v>
      </c>
      <c r="M137" s="201"/>
    </row>
    <row r="138" spans="1:13" ht="12.75" hidden="1">
      <c r="A138" s="206" t="s">
        <v>268</v>
      </c>
      <c r="B138" s="197"/>
      <c r="C138" s="201"/>
      <c r="D138" s="199"/>
      <c r="E138" s="200"/>
      <c r="F138" s="201"/>
      <c r="G138" s="202">
        <f t="shared" si="12"/>
        <v>0</v>
      </c>
      <c r="H138" s="203">
        <f t="shared" si="13"/>
        <v>0</v>
      </c>
      <c r="I138" s="201"/>
      <c r="J138" s="200"/>
      <c r="K138" s="204">
        <f t="shared" si="14"/>
        <v>0</v>
      </c>
      <c r="L138" s="201">
        <f t="shared" si="15"/>
        <v>0</v>
      </c>
      <c r="M138" s="201"/>
    </row>
    <row r="139" spans="1:13" ht="12.75" hidden="1">
      <c r="A139" s="206" t="s">
        <v>269</v>
      </c>
      <c r="B139" s="197"/>
      <c r="C139" s="201"/>
      <c r="D139" s="199"/>
      <c r="E139" s="200"/>
      <c r="F139" s="201"/>
      <c r="G139" s="202">
        <f t="shared" si="12"/>
        <v>0</v>
      </c>
      <c r="H139" s="203">
        <f t="shared" si="13"/>
        <v>0</v>
      </c>
      <c r="I139" s="201"/>
      <c r="J139" s="200"/>
      <c r="K139" s="204">
        <f t="shared" si="14"/>
        <v>0</v>
      </c>
      <c r="L139" s="201">
        <f t="shared" si="15"/>
        <v>0</v>
      </c>
      <c r="M139" s="201"/>
    </row>
    <row r="140" spans="1:13" ht="12.75" hidden="1">
      <c r="A140" s="206" t="s">
        <v>164</v>
      </c>
      <c r="B140" s="197"/>
      <c r="C140" s="201"/>
      <c r="D140" s="199"/>
      <c r="E140" s="200"/>
      <c r="F140" s="201"/>
      <c r="G140" s="202">
        <f t="shared" si="12"/>
        <v>0</v>
      </c>
      <c r="H140" s="203">
        <f t="shared" si="13"/>
        <v>0</v>
      </c>
      <c r="I140" s="201"/>
      <c r="J140" s="200"/>
      <c r="K140" s="204">
        <f t="shared" si="14"/>
        <v>0</v>
      </c>
      <c r="L140" s="201">
        <f t="shared" si="15"/>
        <v>0</v>
      </c>
      <c r="M140" s="201"/>
    </row>
    <row r="141" spans="1:13" ht="12.75" hidden="1">
      <c r="A141" s="205" t="s">
        <v>270</v>
      </c>
      <c r="B141" s="197"/>
      <c r="C141" s="201">
        <f>SUM(C142:C147)</f>
        <v>0</v>
      </c>
      <c r="D141" s="199">
        <f>SUM(D142:D147)</f>
        <v>0</v>
      </c>
      <c r="E141" s="200">
        <f>SUM(E142:E147)</f>
        <v>0</v>
      </c>
      <c r="F141" s="201">
        <f>SUM(F142:F147)</f>
        <v>0</v>
      </c>
      <c r="G141" s="202">
        <f t="shared" ref="G141:G172" si="16">F141/F$181</f>
        <v>0</v>
      </c>
      <c r="H141" s="203">
        <f t="shared" ref="H141:H172" si="17">D141-F141</f>
        <v>0</v>
      </c>
      <c r="I141" s="201">
        <f>SUM(I142:I147)</f>
        <v>0</v>
      </c>
      <c r="J141" s="200">
        <f>SUM(J142:J147)</f>
        <v>0</v>
      </c>
      <c r="K141" s="204">
        <f t="shared" ref="K141:K172" si="18">IFERROR(J141/J$181,"")</f>
        <v>0</v>
      </c>
      <c r="L141" s="201">
        <f t="shared" ref="L141:L172" si="19">D141-J141</f>
        <v>0</v>
      </c>
      <c r="M141" s="201">
        <f>SUM(M142:M147)</f>
        <v>0</v>
      </c>
    </row>
    <row r="142" spans="1:13" ht="12.75" hidden="1">
      <c r="A142" s="206" t="s">
        <v>271</v>
      </c>
      <c r="B142" s="197"/>
      <c r="C142" s="201"/>
      <c r="D142" s="199"/>
      <c r="E142" s="200"/>
      <c r="F142" s="201"/>
      <c r="G142" s="202">
        <f t="shared" si="16"/>
        <v>0</v>
      </c>
      <c r="H142" s="203">
        <f t="shared" si="17"/>
        <v>0</v>
      </c>
      <c r="I142" s="201"/>
      <c r="J142" s="200"/>
      <c r="K142" s="204">
        <f t="shared" si="18"/>
        <v>0</v>
      </c>
      <c r="L142" s="201">
        <f t="shared" si="19"/>
        <v>0</v>
      </c>
      <c r="M142" s="201"/>
    </row>
    <row r="143" spans="1:13" ht="12.75" hidden="1">
      <c r="A143" s="206" t="s">
        <v>272</v>
      </c>
      <c r="B143" s="197"/>
      <c r="C143" s="201"/>
      <c r="D143" s="199"/>
      <c r="E143" s="200"/>
      <c r="F143" s="201"/>
      <c r="G143" s="202">
        <f t="shared" si="16"/>
        <v>0</v>
      </c>
      <c r="H143" s="203">
        <f t="shared" si="17"/>
        <v>0</v>
      </c>
      <c r="I143" s="201"/>
      <c r="J143" s="200"/>
      <c r="K143" s="204">
        <f t="shared" si="18"/>
        <v>0</v>
      </c>
      <c r="L143" s="201">
        <f t="shared" si="19"/>
        <v>0</v>
      </c>
      <c r="M143" s="201"/>
    </row>
    <row r="144" spans="1:13" ht="12.75" hidden="1">
      <c r="A144" s="206" t="s">
        <v>273</v>
      </c>
      <c r="B144" s="197"/>
      <c r="C144" s="201"/>
      <c r="D144" s="199"/>
      <c r="E144" s="200"/>
      <c r="F144" s="201"/>
      <c r="G144" s="202">
        <f t="shared" si="16"/>
        <v>0</v>
      </c>
      <c r="H144" s="203">
        <f t="shared" si="17"/>
        <v>0</v>
      </c>
      <c r="I144" s="201"/>
      <c r="J144" s="200"/>
      <c r="K144" s="204">
        <f t="shared" si="18"/>
        <v>0</v>
      </c>
      <c r="L144" s="201">
        <f t="shared" si="19"/>
        <v>0</v>
      </c>
      <c r="M144" s="201"/>
    </row>
    <row r="145" spans="1:13" ht="12.75" hidden="1">
      <c r="A145" s="206" t="s">
        <v>274</v>
      </c>
      <c r="B145" s="197"/>
      <c r="C145" s="201"/>
      <c r="D145" s="199"/>
      <c r="E145" s="200"/>
      <c r="F145" s="201"/>
      <c r="G145" s="202">
        <f t="shared" si="16"/>
        <v>0</v>
      </c>
      <c r="H145" s="203">
        <f t="shared" si="17"/>
        <v>0</v>
      </c>
      <c r="I145" s="201"/>
      <c r="J145" s="200"/>
      <c r="K145" s="204">
        <f t="shared" si="18"/>
        <v>0</v>
      </c>
      <c r="L145" s="201">
        <f t="shared" si="19"/>
        <v>0</v>
      </c>
      <c r="M145" s="201"/>
    </row>
    <row r="146" spans="1:13" ht="12.75" hidden="1">
      <c r="A146" s="206" t="s">
        <v>275</v>
      </c>
      <c r="B146" s="197"/>
      <c r="C146" s="201"/>
      <c r="D146" s="199"/>
      <c r="E146" s="200"/>
      <c r="F146" s="201"/>
      <c r="G146" s="202">
        <f t="shared" si="16"/>
        <v>0</v>
      </c>
      <c r="H146" s="203">
        <f t="shared" si="17"/>
        <v>0</v>
      </c>
      <c r="I146" s="201"/>
      <c r="J146" s="200"/>
      <c r="K146" s="204">
        <f t="shared" si="18"/>
        <v>0</v>
      </c>
      <c r="L146" s="201">
        <f t="shared" si="19"/>
        <v>0</v>
      </c>
      <c r="M146" s="201"/>
    </row>
    <row r="147" spans="1:13" ht="12.75" hidden="1">
      <c r="A147" s="206" t="s">
        <v>164</v>
      </c>
      <c r="B147" s="197"/>
      <c r="C147" s="201"/>
      <c r="D147" s="199"/>
      <c r="E147" s="200"/>
      <c r="F147" s="201"/>
      <c r="G147" s="202">
        <f t="shared" si="16"/>
        <v>0</v>
      </c>
      <c r="H147" s="203">
        <f t="shared" si="17"/>
        <v>0</v>
      </c>
      <c r="I147" s="201"/>
      <c r="J147" s="200"/>
      <c r="K147" s="204">
        <f t="shared" si="18"/>
        <v>0</v>
      </c>
      <c r="L147" s="201">
        <f t="shared" si="19"/>
        <v>0</v>
      </c>
      <c r="M147" s="201"/>
    </row>
    <row r="148" spans="1:13" ht="12.75" hidden="1">
      <c r="A148" s="205" t="s">
        <v>276</v>
      </c>
      <c r="B148" s="197"/>
      <c r="C148" s="201">
        <f>SUM(C149:C151)</f>
        <v>0</v>
      </c>
      <c r="D148" s="199">
        <f>SUM(D149:D151)</f>
        <v>0</v>
      </c>
      <c r="E148" s="200">
        <f>SUM(E149:E151)</f>
        <v>0</v>
      </c>
      <c r="F148" s="201">
        <f>SUM(F149:F151)</f>
        <v>0</v>
      </c>
      <c r="G148" s="202">
        <f t="shared" si="16"/>
        <v>0</v>
      </c>
      <c r="H148" s="203">
        <f t="shared" si="17"/>
        <v>0</v>
      </c>
      <c r="I148" s="201">
        <f>SUM(I149:I151)</f>
        <v>0</v>
      </c>
      <c r="J148" s="200">
        <f>SUM(J149:J151)</f>
        <v>0</v>
      </c>
      <c r="K148" s="204">
        <f t="shared" si="18"/>
        <v>0</v>
      </c>
      <c r="L148" s="201">
        <f t="shared" si="19"/>
        <v>0</v>
      </c>
      <c r="M148" s="201">
        <f>SUM(M149:M151)</f>
        <v>0</v>
      </c>
    </row>
    <row r="149" spans="1:13" ht="12.75" hidden="1">
      <c r="A149" s="206" t="s">
        <v>277</v>
      </c>
      <c r="B149" s="197"/>
      <c r="C149" s="201"/>
      <c r="D149" s="199"/>
      <c r="E149" s="200"/>
      <c r="F149" s="201"/>
      <c r="G149" s="202">
        <f t="shared" si="16"/>
        <v>0</v>
      </c>
      <c r="H149" s="203">
        <f t="shared" si="17"/>
        <v>0</v>
      </c>
      <c r="I149" s="201"/>
      <c r="J149" s="200"/>
      <c r="K149" s="204">
        <f t="shared" si="18"/>
        <v>0</v>
      </c>
      <c r="L149" s="201">
        <f t="shared" si="19"/>
        <v>0</v>
      </c>
      <c r="M149" s="201"/>
    </row>
    <row r="150" spans="1:13" ht="12.75" hidden="1">
      <c r="A150" s="206" t="s">
        <v>278</v>
      </c>
      <c r="B150" s="197"/>
      <c r="C150" s="201"/>
      <c r="D150" s="199"/>
      <c r="E150" s="200"/>
      <c r="F150" s="201"/>
      <c r="G150" s="202">
        <f t="shared" si="16"/>
        <v>0</v>
      </c>
      <c r="H150" s="203">
        <f t="shared" si="17"/>
        <v>0</v>
      </c>
      <c r="I150" s="201"/>
      <c r="J150" s="200"/>
      <c r="K150" s="204">
        <f t="shared" si="18"/>
        <v>0</v>
      </c>
      <c r="L150" s="201">
        <f t="shared" si="19"/>
        <v>0</v>
      </c>
      <c r="M150" s="201"/>
    </row>
    <row r="151" spans="1:13" ht="12.75" hidden="1">
      <c r="A151" s="206" t="s">
        <v>164</v>
      </c>
      <c r="B151" s="197"/>
      <c r="C151" s="201"/>
      <c r="D151" s="199"/>
      <c r="E151" s="200"/>
      <c r="F151" s="201"/>
      <c r="G151" s="202">
        <f t="shared" si="16"/>
        <v>0</v>
      </c>
      <c r="H151" s="203">
        <f t="shared" si="17"/>
        <v>0</v>
      </c>
      <c r="I151" s="201"/>
      <c r="J151" s="200"/>
      <c r="K151" s="204">
        <f t="shared" si="18"/>
        <v>0</v>
      </c>
      <c r="L151" s="201">
        <f t="shared" si="19"/>
        <v>0</v>
      </c>
      <c r="M151" s="201"/>
    </row>
    <row r="152" spans="1:13" ht="12.75" hidden="1">
      <c r="A152" s="205" t="s">
        <v>279</v>
      </c>
      <c r="B152" s="197"/>
      <c r="C152" s="201">
        <f>SUM(C153:C157)</f>
        <v>0</v>
      </c>
      <c r="D152" s="199">
        <f>SUM(D153:D157)</f>
        <v>0</v>
      </c>
      <c r="E152" s="200">
        <f>SUM(E153:E157)</f>
        <v>0</v>
      </c>
      <c r="F152" s="201">
        <f>SUM(F153:F157)</f>
        <v>0</v>
      </c>
      <c r="G152" s="202">
        <f t="shared" si="16"/>
        <v>0</v>
      </c>
      <c r="H152" s="203">
        <f t="shared" si="17"/>
        <v>0</v>
      </c>
      <c r="I152" s="201">
        <f>SUM(I153:I157)</f>
        <v>0</v>
      </c>
      <c r="J152" s="200">
        <f>SUM(J153:J157)</f>
        <v>0</v>
      </c>
      <c r="K152" s="204">
        <f t="shared" si="18"/>
        <v>0</v>
      </c>
      <c r="L152" s="201">
        <f t="shared" si="19"/>
        <v>0</v>
      </c>
      <c r="M152" s="201">
        <f>SUM(M153:M157)</f>
        <v>0</v>
      </c>
    </row>
    <row r="153" spans="1:13" ht="12.75" hidden="1">
      <c r="A153" s="206" t="s">
        <v>280</v>
      </c>
      <c r="B153" s="197"/>
      <c r="C153" s="201"/>
      <c r="D153" s="199"/>
      <c r="E153" s="200"/>
      <c r="F153" s="201"/>
      <c r="G153" s="202">
        <f t="shared" si="16"/>
        <v>0</v>
      </c>
      <c r="H153" s="203">
        <f t="shared" si="17"/>
        <v>0</v>
      </c>
      <c r="I153" s="201"/>
      <c r="J153" s="200"/>
      <c r="K153" s="204">
        <f t="shared" si="18"/>
        <v>0</v>
      </c>
      <c r="L153" s="201">
        <f t="shared" si="19"/>
        <v>0</v>
      </c>
      <c r="M153" s="201"/>
    </row>
    <row r="154" spans="1:13" ht="12.75" hidden="1">
      <c r="A154" s="206" t="s">
        <v>281</v>
      </c>
      <c r="B154" s="197"/>
      <c r="C154" s="201"/>
      <c r="D154" s="199"/>
      <c r="E154" s="200"/>
      <c r="F154" s="201"/>
      <c r="G154" s="202">
        <f t="shared" si="16"/>
        <v>0</v>
      </c>
      <c r="H154" s="203">
        <f t="shared" si="17"/>
        <v>0</v>
      </c>
      <c r="I154" s="201"/>
      <c r="J154" s="200"/>
      <c r="K154" s="204">
        <f t="shared" si="18"/>
        <v>0</v>
      </c>
      <c r="L154" s="201">
        <f t="shared" si="19"/>
        <v>0</v>
      </c>
      <c r="M154" s="201"/>
    </row>
    <row r="155" spans="1:13" ht="12.75" hidden="1">
      <c r="A155" s="206" t="s">
        <v>282</v>
      </c>
      <c r="B155" s="197"/>
      <c r="C155" s="201"/>
      <c r="D155" s="199"/>
      <c r="E155" s="200"/>
      <c r="F155" s="201"/>
      <c r="G155" s="202">
        <f t="shared" si="16"/>
        <v>0</v>
      </c>
      <c r="H155" s="203">
        <f t="shared" si="17"/>
        <v>0</v>
      </c>
      <c r="I155" s="201"/>
      <c r="J155" s="200"/>
      <c r="K155" s="204">
        <f t="shared" si="18"/>
        <v>0</v>
      </c>
      <c r="L155" s="201">
        <f t="shared" si="19"/>
        <v>0</v>
      </c>
      <c r="M155" s="201"/>
    </row>
    <row r="156" spans="1:13" ht="12.75" hidden="1">
      <c r="A156" s="206" t="s">
        <v>283</v>
      </c>
      <c r="B156" s="197"/>
      <c r="C156" s="201"/>
      <c r="D156" s="199"/>
      <c r="E156" s="200"/>
      <c r="F156" s="201"/>
      <c r="G156" s="202">
        <f t="shared" si="16"/>
        <v>0</v>
      </c>
      <c r="H156" s="203">
        <f t="shared" si="17"/>
        <v>0</v>
      </c>
      <c r="I156" s="201"/>
      <c r="J156" s="200"/>
      <c r="K156" s="204">
        <f t="shared" si="18"/>
        <v>0</v>
      </c>
      <c r="L156" s="201">
        <f t="shared" si="19"/>
        <v>0</v>
      </c>
      <c r="M156" s="201"/>
    </row>
    <row r="157" spans="1:13" ht="12.75" hidden="1">
      <c r="A157" s="206" t="s">
        <v>164</v>
      </c>
      <c r="B157" s="197"/>
      <c r="C157" s="201"/>
      <c r="D157" s="199"/>
      <c r="E157" s="200"/>
      <c r="F157" s="201"/>
      <c r="G157" s="202">
        <f t="shared" si="16"/>
        <v>0</v>
      </c>
      <c r="H157" s="203">
        <f t="shared" si="17"/>
        <v>0</v>
      </c>
      <c r="I157" s="201"/>
      <c r="J157" s="200"/>
      <c r="K157" s="204">
        <f t="shared" si="18"/>
        <v>0</v>
      </c>
      <c r="L157" s="201">
        <f t="shared" si="19"/>
        <v>0</v>
      </c>
      <c r="M157" s="201"/>
    </row>
    <row r="158" spans="1:13" ht="12.75" hidden="1">
      <c r="A158" s="205" t="s">
        <v>284</v>
      </c>
      <c r="B158" s="197"/>
      <c r="C158" s="201">
        <f>SUM(C159:C164)</f>
        <v>0</v>
      </c>
      <c r="D158" s="199">
        <f>SUM(D159:D164)</f>
        <v>0</v>
      </c>
      <c r="E158" s="200">
        <f>SUM(E159:E164)</f>
        <v>0</v>
      </c>
      <c r="F158" s="201">
        <f>SUM(F159:F164)</f>
        <v>0</v>
      </c>
      <c r="G158" s="202">
        <f t="shared" si="16"/>
        <v>0</v>
      </c>
      <c r="H158" s="203">
        <f t="shared" si="17"/>
        <v>0</v>
      </c>
      <c r="I158" s="201">
        <f>SUM(I159:I164)</f>
        <v>0</v>
      </c>
      <c r="J158" s="200">
        <f>SUM(J159:J164)</f>
        <v>0</v>
      </c>
      <c r="K158" s="204">
        <f t="shared" si="18"/>
        <v>0</v>
      </c>
      <c r="L158" s="201">
        <f t="shared" si="19"/>
        <v>0</v>
      </c>
      <c r="M158" s="201">
        <f>SUM(M159:M164)</f>
        <v>0</v>
      </c>
    </row>
    <row r="159" spans="1:13" ht="12.75" hidden="1">
      <c r="A159" s="206" t="s">
        <v>285</v>
      </c>
      <c r="B159" s="197"/>
      <c r="C159" s="201"/>
      <c r="D159" s="199"/>
      <c r="E159" s="200"/>
      <c r="F159" s="201"/>
      <c r="G159" s="202">
        <f t="shared" si="16"/>
        <v>0</v>
      </c>
      <c r="H159" s="203">
        <f t="shared" si="17"/>
        <v>0</v>
      </c>
      <c r="I159" s="201"/>
      <c r="J159" s="200"/>
      <c r="K159" s="204">
        <f t="shared" si="18"/>
        <v>0</v>
      </c>
      <c r="L159" s="201">
        <f t="shared" si="19"/>
        <v>0</v>
      </c>
      <c r="M159" s="201"/>
    </row>
    <row r="160" spans="1:13" ht="12.75" hidden="1">
      <c r="A160" s="206" t="s">
        <v>286</v>
      </c>
      <c r="B160" s="197"/>
      <c r="C160" s="201"/>
      <c r="D160" s="199"/>
      <c r="E160" s="200"/>
      <c r="F160" s="201"/>
      <c r="G160" s="202">
        <f t="shared" si="16"/>
        <v>0</v>
      </c>
      <c r="H160" s="203">
        <f t="shared" si="17"/>
        <v>0</v>
      </c>
      <c r="I160" s="201"/>
      <c r="J160" s="200"/>
      <c r="K160" s="204">
        <f t="shared" si="18"/>
        <v>0</v>
      </c>
      <c r="L160" s="201">
        <f t="shared" si="19"/>
        <v>0</v>
      </c>
      <c r="M160" s="201"/>
    </row>
    <row r="161" spans="1:13" ht="12.75" hidden="1">
      <c r="A161" s="206" t="s">
        <v>287</v>
      </c>
      <c r="B161" s="197"/>
      <c r="C161" s="201"/>
      <c r="D161" s="199"/>
      <c r="E161" s="200"/>
      <c r="F161" s="201"/>
      <c r="G161" s="202">
        <f t="shared" si="16"/>
        <v>0</v>
      </c>
      <c r="H161" s="203">
        <f t="shared" si="17"/>
        <v>0</v>
      </c>
      <c r="I161" s="201"/>
      <c r="J161" s="200"/>
      <c r="K161" s="204">
        <f t="shared" si="18"/>
        <v>0</v>
      </c>
      <c r="L161" s="201">
        <f t="shared" si="19"/>
        <v>0</v>
      </c>
      <c r="M161" s="201"/>
    </row>
    <row r="162" spans="1:13" ht="12.75" hidden="1">
      <c r="A162" s="206" t="s">
        <v>288</v>
      </c>
      <c r="B162" s="197"/>
      <c r="C162" s="201"/>
      <c r="D162" s="199"/>
      <c r="E162" s="200"/>
      <c r="F162" s="201"/>
      <c r="G162" s="202">
        <f t="shared" si="16"/>
        <v>0</v>
      </c>
      <c r="H162" s="203">
        <f t="shared" si="17"/>
        <v>0</v>
      </c>
      <c r="I162" s="201"/>
      <c r="J162" s="200"/>
      <c r="K162" s="204">
        <f t="shared" si="18"/>
        <v>0</v>
      </c>
      <c r="L162" s="201">
        <f t="shared" si="19"/>
        <v>0</v>
      </c>
      <c r="M162" s="201"/>
    </row>
    <row r="163" spans="1:13" ht="12.75" hidden="1">
      <c r="A163" s="206" t="s">
        <v>289</v>
      </c>
      <c r="B163" s="197"/>
      <c r="C163" s="201"/>
      <c r="D163" s="199"/>
      <c r="E163" s="200"/>
      <c r="F163" s="201"/>
      <c r="G163" s="202">
        <f t="shared" si="16"/>
        <v>0</v>
      </c>
      <c r="H163" s="203">
        <f t="shared" si="17"/>
        <v>0</v>
      </c>
      <c r="I163" s="201"/>
      <c r="J163" s="200"/>
      <c r="K163" s="204">
        <f t="shared" si="18"/>
        <v>0</v>
      </c>
      <c r="L163" s="201">
        <f t="shared" si="19"/>
        <v>0</v>
      </c>
      <c r="M163" s="201"/>
    </row>
    <row r="164" spans="1:13" ht="12.75" hidden="1">
      <c r="A164" s="206" t="s">
        <v>164</v>
      </c>
      <c r="B164" s="197"/>
      <c r="C164" s="201"/>
      <c r="D164" s="199"/>
      <c r="E164" s="200"/>
      <c r="F164" s="201"/>
      <c r="G164" s="202">
        <f t="shared" si="16"/>
        <v>0</v>
      </c>
      <c r="H164" s="203">
        <f t="shared" si="17"/>
        <v>0</v>
      </c>
      <c r="I164" s="201"/>
      <c r="J164" s="200"/>
      <c r="K164" s="204">
        <f t="shared" si="18"/>
        <v>0</v>
      </c>
      <c r="L164" s="201">
        <f t="shared" si="19"/>
        <v>0</v>
      </c>
      <c r="M164" s="201"/>
    </row>
    <row r="165" spans="1:13" ht="12.75" hidden="1">
      <c r="A165" s="205" t="s">
        <v>290</v>
      </c>
      <c r="B165" s="197"/>
      <c r="C165" s="201">
        <f>SUM(C166:C169)</f>
        <v>0</v>
      </c>
      <c r="D165" s="199">
        <f>SUM(D166:D169)</f>
        <v>0</v>
      </c>
      <c r="E165" s="200">
        <f>SUM(E166:E169)</f>
        <v>0</v>
      </c>
      <c r="F165" s="201">
        <f>SUM(F166:F169)</f>
        <v>0</v>
      </c>
      <c r="G165" s="202">
        <f t="shared" si="16"/>
        <v>0</v>
      </c>
      <c r="H165" s="203">
        <f t="shared" si="17"/>
        <v>0</v>
      </c>
      <c r="I165" s="201">
        <f>SUM(I166:I169)</f>
        <v>0</v>
      </c>
      <c r="J165" s="200">
        <f>SUM(J166:J169)</f>
        <v>0</v>
      </c>
      <c r="K165" s="204">
        <f t="shared" si="18"/>
        <v>0</v>
      </c>
      <c r="L165" s="201">
        <f t="shared" si="19"/>
        <v>0</v>
      </c>
      <c r="M165" s="201">
        <f>SUM(M166:M169)</f>
        <v>0</v>
      </c>
    </row>
    <row r="166" spans="1:13" ht="12.75" hidden="1">
      <c r="A166" s="206" t="s">
        <v>291</v>
      </c>
      <c r="B166" s="197"/>
      <c r="C166" s="201"/>
      <c r="D166" s="199"/>
      <c r="E166" s="200"/>
      <c r="F166" s="201"/>
      <c r="G166" s="202">
        <f t="shared" si="16"/>
        <v>0</v>
      </c>
      <c r="H166" s="203">
        <f t="shared" si="17"/>
        <v>0</v>
      </c>
      <c r="I166" s="201"/>
      <c r="J166" s="200"/>
      <c r="K166" s="204">
        <f t="shared" si="18"/>
        <v>0</v>
      </c>
      <c r="L166" s="201">
        <f t="shared" si="19"/>
        <v>0</v>
      </c>
      <c r="M166" s="201"/>
    </row>
    <row r="167" spans="1:13" ht="12.75" hidden="1">
      <c r="A167" s="206" t="s">
        <v>292</v>
      </c>
      <c r="B167" s="197"/>
      <c r="C167" s="201"/>
      <c r="D167" s="199"/>
      <c r="E167" s="200"/>
      <c r="F167" s="201"/>
      <c r="G167" s="202">
        <f t="shared" si="16"/>
        <v>0</v>
      </c>
      <c r="H167" s="203">
        <f t="shared" si="17"/>
        <v>0</v>
      </c>
      <c r="I167" s="201"/>
      <c r="J167" s="200"/>
      <c r="K167" s="204">
        <f t="shared" si="18"/>
        <v>0</v>
      </c>
      <c r="L167" s="201">
        <f t="shared" si="19"/>
        <v>0</v>
      </c>
      <c r="M167" s="201"/>
    </row>
    <row r="168" spans="1:13" ht="12.75" hidden="1">
      <c r="A168" s="206" t="s">
        <v>293</v>
      </c>
      <c r="B168" s="197"/>
      <c r="C168" s="201"/>
      <c r="D168" s="199"/>
      <c r="E168" s="200"/>
      <c r="F168" s="201"/>
      <c r="G168" s="202">
        <f t="shared" si="16"/>
        <v>0</v>
      </c>
      <c r="H168" s="203">
        <f t="shared" si="17"/>
        <v>0</v>
      </c>
      <c r="I168" s="201"/>
      <c r="J168" s="200"/>
      <c r="K168" s="204">
        <f t="shared" si="18"/>
        <v>0</v>
      </c>
      <c r="L168" s="201">
        <f t="shared" si="19"/>
        <v>0</v>
      </c>
      <c r="M168" s="201"/>
    </row>
    <row r="169" spans="1:13" ht="12.75" hidden="1">
      <c r="A169" s="206" t="s">
        <v>164</v>
      </c>
      <c r="B169" s="197"/>
      <c r="C169" s="201"/>
      <c r="D169" s="199"/>
      <c r="E169" s="200"/>
      <c r="F169" s="201"/>
      <c r="G169" s="202">
        <f t="shared" si="16"/>
        <v>0</v>
      </c>
      <c r="H169" s="203">
        <f t="shared" si="17"/>
        <v>0</v>
      </c>
      <c r="I169" s="201"/>
      <c r="J169" s="200"/>
      <c r="K169" s="204">
        <f t="shared" si="18"/>
        <v>0</v>
      </c>
      <c r="L169" s="201">
        <f t="shared" si="19"/>
        <v>0</v>
      </c>
      <c r="M169" s="201"/>
    </row>
    <row r="170" spans="1:13" ht="12.75">
      <c r="A170" s="205" t="s">
        <v>294</v>
      </c>
      <c r="B170" s="197" t="s">
        <v>295</v>
      </c>
      <c r="C170" s="201">
        <f>SUM(C171:C178)</f>
        <v>13279</v>
      </c>
      <c r="D170" s="199">
        <f>SUM(D171:D178)</f>
        <v>13279</v>
      </c>
      <c r="E170" s="200">
        <f>SUM(E171:E178)</f>
        <v>0</v>
      </c>
      <c r="F170" s="201">
        <f>SUM(F171:F178)</f>
        <v>4920.1400000000003</v>
      </c>
      <c r="G170" s="202">
        <f t="shared" si="16"/>
        <v>2.5268926657897435E-2</v>
      </c>
      <c r="H170" s="203">
        <f t="shared" si="17"/>
        <v>8358.86</v>
      </c>
      <c r="I170" s="201">
        <f>SUM(I171:I178)</f>
        <v>580.79</v>
      </c>
      <c r="J170" s="200">
        <f>SUM(J171:J178)</f>
        <v>580.79</v>
      </c>
      <c r="K170" s="204">
        <f t="shared" si="18"/>
        <v>1.0903535280621617E-2</v>
      </c>
      <c r="L170" s="201">
        <f t="shared" si="19"/>
        <v>12698.21</v>
      </c>
      <c r="M170" s="201">
        <f>SUM(M171:M178)</f>
        <v>0</v>
      </c>
    </row>
    <row r="171" spans="1:13" ht="12.75" hidden="1">
      <c r="A171" s="206" t="s">
        <v>296</v>
      </c>
      <c r="B171" s="197"/>
      <c r="C171" s="201"/>
      <c r="D171" s="199"/>
      <c r="E171" s="200"/>
      <c r="F171" s="201"/>
      <c r="G171" s="202">
        <f t="shared" si="16"/>
        <v>0</v>
      </c>
      <c r="H171" s="203">
        <f t="shared" si="17"/>
        <v>0</v>
      </c>
      <c r="I171" s="201"/>
      <c r="J171" s="200"/>
      <c r="K171" s="204">
        <f t="shared" si="18"/>
        <v>0</v>
      </c>
      <c r="L171" s="201">
        <f t="shared" si="19"/>
        <v>0</v>
      </c>
      <c r="M171" s="201"/>
    </row>
    <row r="172" spans="1:13" ht="12.75" hidden="1">
      <c r="A172" s="206" t="s">
        <v>297</v>
      </c>
      <c r="B172" s="197"/>
      <c r="C172" s="201"/>
      <c r="D172" s="199"/>
      <c r="E172" s="200"/>
      <c r="F172" s="201"/>
      <c r="G172" s="202">
        <f t="shared" si="16"/>
        <v>0</v>
      </c>
      <c r="H172" s="203">
        <f t="shared" si="17"/>
        <v>0</v>
      </c>
      <c r="I172" s="201"/>
      <c r="J172" s="200"/>
      <c r="K172" s="204">
        <f t="shared" si="18"/>
        <v>0</v>
      </c>
      <c r="L172" s="201">
        <f t="shared" si="19"/>
        <v>0</v>
      </c>
      <c r="M172" s="201"/>
    </row>
    <row r="173" spans="1:13" ht="12.75" hidden="1">
      <c r="A173" s="206" t="s">
        <v>298</v>
      </c>
      <c r="B173" s="197"/>
      <c r="C173" s="201"/>
      <c r="D173" s="199"/>
      <c r="E173" s="200"/>
      <c r="F173" s="201"/>
      <c r="G173" s="202">
        <f t="shared" ref="G173:G204" si="20">F173/F$181</f>
        <v>0</v>
      </c>
      <c r="H173" s="203">
        <f t="shared" ref="H173:H180" si="21">D173-F173</f>
        <v>0</v>
      </c>
      <c r="I173" s="201"/>
      <c r="J173" s="200"/>
      <c r="K173" s="204">
        <f t="shared" ref="K173:K204" si="22">IFERROR(J173/J$181,"")</f>
        <v>0</v>
      </c>
      <c r="L173" s="201">
        <f t="shared" ref="L173:L180" si="23">D173-J173</f>
        <v>0</v>
      </c>
      <c r="M173" s="201"/>
    </row>
    <row r="174" spans="1:13" ht="12.75" hidden="1">
      <c r="A174" s="206" t="s">
        <v>299</v>
      </c>
      <c r="B174" s="197"/>
      <c r="C174" s="201"/>
      <c r="D174" s="199"/>
      <c r="E174" s="200"/>
      <c r="F174" s="201"/>
      <c r="G174" s="202">
        <f t="shared" si="20"/>
        <v>0</v>
      </c>
      <c r="H174" s="203">
        <f t="shared" si="21"/>
        <v>0</v>
      </c>
      <c r="I174" s="201"/>
      <c r="J174" s="200"/>
      <c r="K174" s="204">
        <f t="shared" si="22"/>
        <v>0</v>
      </c>
      <c r="L174" s="201">
        <f t="shared" si="23"/>
        <v>0</v>
      </c>
      <c r="M174" s="201"/>
    </row>
    <row r="175" spans="1:13" ht="12.75" hidden="1">
      <c r="A175" s="206" t="s">
        <v>300</v>
      </c>
      <c r="B175" s="197"/>
      <c r="C175" s="201"/>
      <c r="D175" s="199"/>
      <c r="E175" s="200"/>
      <c r="F175" s="201"/>
      <c r="G175" s="202">
        <f t="shared" si="20"/>
        <v>0</v>
      </c>
      <c r="H175" s="203">
        <f t="shared" si="21"/>
        <v>0</v>
      </c>
      <c r="I175" s="201"/>
      <c r="J175" s="200"/>
      <c r="K175" s="204">
        <f t="shared" si="22"/>
        <v>0</v>
      </c>
      <c r="L175" s="201">
        <f t="shared" si="23"/>
        <v>0</v>
      </c>
      <c r="M175" s="201"/>
    </row>
    <row r="176" spans="1:13" ht="12.75">
      <c r="A176" s="206" t="s">
        <v>301</v>
      </c>
      <c r="B176" s="207" t="s">
        <v>302</v>
      </c>
      <c r="C176" s="201">
        <v>13279</v>
      </c>
      <c r="D176" s="199">
        <v>13279</v>
      </c>
      <c r="E176" s="200">
        <v>0</v>
      </c>
      <c r="F176" s="201">
        <f>4920.14+0</f>
        <v>4920.1400000000003</v>
      </c>
      <c r="G176" s="202">
        <f t="shared" si="20"/>
        <v>2.5268926657897435E-2</v>
      </c>
      <c r="H176" s="203">
        <f t="shared" si="21"/>
        <v>8358.86</v>
      </c>
      <c r="I176" s="201">
        <v>580.79</v>
      </c>
      <c r="J176" s="200">
        <f>0+580.79</f>
        <v>580.79</v>
      </c>
      <c r="K176" s="204">
        <f t="shared" si="22"/>
        <v>1.0903535280621617E-2</v>
      </c>
      <c r="L176" s="201">
        <f t="shared" si="23"/>
        <v>12698.21</v>
      </c>
      <c r="M176" s="208">
        <v>0</v>
      </c>
    </row>
    <row r="177" spans="1:14" ht="12.75" hidden="1">
      <c r="A177" s="206" t="s">
        <v>303</v>
      </c>
      <c r="B177" s="197"/>
      <c r="C177" s="201"/>
      <c r="D177" s="199"/>
      <c r="E177" s="200"/>
      <c r="F177" s="201"/>
      <c r="G177" s="202">
        <f t="shared" si="20"/>
        <v>0</v>
      </c>
      <c r="H177" s="203">
        <f t="shared" si="21"/>
        <v>0</v>
      </c>
      <c r="I177" s="201"/>
      <c r="J177" s="200"/>
      <c r="K177" s="204">
        <f t="shared" si="22"/>
        <v>0</v>
      </c>
      <c r="L177" s="201">
        <f t="shared" si="23"/>
        <v>0</v>
      </c>
      <c r="M177" s="201"/>
    </row>
    <row r="178" spans="1:14" ht="12.75" hidden="1">
      <c r="A178" s="206" t="s">
        <v>164</v>
      </c>
      <c r="B178" s="197"/>
      <c r="C178" s="201"/>
      <c r="D178" s="199"/>
      <c r="E178" s="200"/>
      <c r="F178" s="201"/>
      <c r="G178" s="202">
        <f t="shared" si="20"/>
        <v>0</v>
      </c>
      <c r="H178" s="203">
        <f t="shared" si="21"/>
        <v>0</v>
      </c>
      <c r="I178" s="201"/>
      <c r="J178" s="200"/>
      <c r="K178" s="204">
        <f t="shared" si="22"/>
        <v>0</v>
      </c>
      <c r="L178" s="201">
        <f t="shared" si="23"/>
        <v>0</v>
      </c>
      <c r="M178" s="201"/>
    </row>
    <row r="179" spans="1:14" ht="12.75" hidden="1">
      <c r="A179" s="205" t="s">
        <v>123</v>
      </c>
      <c r="B179" s="197"/>
      <c r="C179" s="201"/>
      <c r="D179" s="199"/>
      <c r="E179" s="200"/>
      <c r="F179" s="201"/>
      <c r="G179" s="202">
        <f t="shared" si="20"/>
        <v>0</v>
      </c>
      <c r="H179" s="203">
        <f t="shared" si="21"/>
        <v>0</v>
      </c>
      <c r="I179" s="201"/>
      <c r="J179" s="200"/>
      <c r="K179" s="204">
        <f t="shared" si="22"/>
        <v>0</v>
      </c>
      <c r="L179" s="201">
        <f t="shared" si="23"/>
        <v>0</v>
      </c>
      <c r="M179" s="201">
        <v>0</v>
      </c>
    </row>
    <row r="180" spans="1:14" ht="12.75">
      <c r="A180" s="205" t="s">
        <v>304</v>
      </c>
      <c r="B180" s="197"/>
      <c r="C180" s="209">
        <f>C189</f>
        <v>0</v>
      </c>
      <c r="D180" s="199">
        <f>D189</f>
        <v>0</v>
      </c>
      <c r="E180" s="200">
        <f>E189</f>
        <v>0</v>
      </c>
      <c r="F180" s="201">
        <f>F189</f>
        <v>0</v>
      </c>
      <c r="G180" s="202">
        <f t="shared" si="20"/>
        <v>0</v>
      </c>
      <c r="H180" s="203">
        <f t="shared" si="21"/>
        <v>0</v>
      </c>
      <c r="I180" s="201">
        <f>I189</f>
        <v>0</v>
      </c>
      <c r="J180" s="200">
        <f>J189</f>
        <v>0</v>
      </c>
      <c r="K180" s="204">
        <f t="shared" si="22"/>
        <v>0</v>
      </c>
      <c r="L180" s="209">
        <f t="shared" si="23"/>
        <v>0</v>
      </c>
      <c r="M180" s="209">
        <f>M189</f>
        <v>0</v>
      </c>
    </row>
    <row r="181" spans="1:14" ht="12.75">
      <c r="A181" s="210" t="s">
        <v>305</v>
      </c>
      <c r="B181" s="211"/>
      <c r="C181" s="212">
        <f>C13+C180</f>
        <v>300767</v>
      </c>
      <c r="D181" s="211">
        <f>D13+D180</f>
        <v>300767</v>
      </c>
      <c r="E181" s="211">
        <f>E13+E180</f>
        <v>162686.22</v>
      </c>
      <c r="F181" s="211">
        <f>F13+F180</f>
        <v>194711.08000000002</v>
      </c>
      <c r="G181" s="213">
        <v>1</v>
      </c>
      <c r="H181" s="211">
        <f>H13+H180</f>
        <v>106055.91999999998</v>
      </c>
      <c r="I181" s="211">
        <f>I13+I180</f>
        <v>53072.97</v>
      </c>
      <c r="J181" s="211">
        <f>J13+J180</f>
        <v>53266.21</v>
      </c>
      <c r="K181" s="213">
        <v>1</v>
      </c>
      <c r="L181" s="212">
        <f>L13+L180</f>
        <v>247500.79</v>
      </c>
      <c r="M181" s="212">
        <f>M13+M180</f>
        <v>0</v>
      </c>
      <c r="N181" s="214"/>
    </row>
    <row r="182" spans="1:14" ht="12.75" customHeight="1">
      <c r="A182" s="234" t="str">
        <f>'Anexo_1_-_Balanço_Orçamentário'!A125:K125</f>
        <v>FONTE: Sistema FIPLAN, Unidade Responsável: SEFAZ/SATE. Emissão: em 16/07/2024</v>
      </c>
      <c r="B182" s="234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15"/>
    </row>
    <row r="183" spans="1:14" ht="12.75">
      <c r="A183" s="235" t="s">
        <v>306</v>
      </c>
      <c r="B183" s="235"/>
      <c r="C183" s="235"/>
      <c r="D183" s="235"/>
      <c r="E183" s="235"/>
      <c r="F183" s="235"/>
      <c r="G183" s="235"/>
      <c r="H183" s="235"/>
      <c r="I183" s="235"/>
      <c r="J183" s="235"/>
      <c r="K183" s="235"/>
      <c r="L183" s="235"/>
      <c r="M183" s="235"/>
      <c r="N183" s="216"/>
    </row>
    <row r="184" spans="1:14" ht="12.75">
      <c r="A184" s="228"/>
      <c r="B184" s="228"/>
      <c r="C184" s="228"/>
      <c r="D184" s="228"/>
      <c r="E184" s="228"/>
      <c r="F184" s="228"/>
      <c r="G184" s="228"/>
      <c r="H184" s="228"/>
      <c r="I184" s="228"/>
      <c r="J184" s="228"/>
      <c r="K184" s="228"/>
      <c r="L184" s="228"/>
      <c r="M184" s="228"/>
      <c r="N184" s="216"/>
    </row>
    <row r="185" spans="1:14" ht="12.75" hidden="1">
      <c r="A185" s="236"/>
      <c r="B185" s="236"/>
      <c r="C185" s="236"/>
      <c r="D185" s="236"/>
      <c r="E185" s="236"/>
      <c r="F185" s="236"/>
      <c r="G185" s="236"/>
      <c r="H185" s="236"/>
      <c r="I185" s="236"/>
      <c r="J185" s="236"/>
      <c r="K185" s="236"/>
      <c r="L185" s="216"/>
      <c r="M185" s="216"/>
      <c r="N185" s="216"/>
    </row>
    <row r="186" spans="1:14" ht="16.5" hidden="1" customHeight="1">
      <c r="A186" s="182"/>
      <c r="B186" s="183"/>
      <c r="C186" s="183" t="s">
        <v>94</v>
      </c>
      <c r="D186" s="183" t="s">
        <v>94</v>
      </c>
      <c r="E186" s="232" t="s">
        <v>95</v>
      </c>
      <c r="F186" s="232"/>
      <c r="G186" s="232"/>
      <c r="H186" s="184" t="s">
        <v>10</v>
      </c>
      <c r="I186" s="232" t="s">
        <v>96</v>
      </c>
      <c r="J186" s="232"/>
      <c r="K186" s="232"/>
      <c r="L186" s="184" t="s">
        <v>10</v>
      </c>
      <c r="M186" s="233" t="s">
        <v>154</v>
      </c>
    </row>
    <row r="187" spans="1:14" ht="22.5" hidden="1" customHeight="1">
      <c r="A187" s="185" t="s">
        <v>307</v>
      </c>
      <c r="B187" s="186"/>
      <c r="C187" s="186" t="s">
        <v>100</v>
      </c>
      <c r="D187" s="186" t="s">
        <v>101</v>
      </c>
      <c r="E187" s="187" t="s">
        <v>12</v>
      </c>
      <c r="F187" s="187" t="s">
        <v>14</v>
      </c>
      <c r="G187" s="188" t="s">
        <v>13</v>
      </c>
      <c r="H187" s="189"/>
      <c r="I187" s="187" t="s">
        <v>12</v>
      </c>
      <c r="J187" s="187" t="s">
        <v>14</v>
      </c>
      <c r="K187" s="188" t="s">
        <v>13</v>
      </c>
      <c r="L187" s="189"/>
      <c r="M187" s="233"/>
    </row>
    <row r="188" spans="1:14" ht="20.85" hidden="1" customHeight="1">
      <c r="A188" s="190"/>
      <c r="B188" s="190"/>
      <c r="C188" s="190"/>
      <c r="D188" s="192" t="s">
        <v>15</v>
      </c>
      <c r="E188" s="192"/>
      <c r="F188" s="192" t="s">
        <v>16</v>
      </c>
      <c r="G188" s="193" t="s">
        <v>156</v>
      </c>
      <c r="H188" s="194" t="s">
        <v>157</v>
      </c>
      <c r="I188" s="192"/>
      <c r="J188" s="192" t="s">
        <v>105</v>
      </c>
      <c r="K188" s="193" t="s">
        <v>158</v>
      </c>
      <c r="L188" s="194" t="s">
        <v>159</v>
      </c>
      <c r="M188" s="233"/>
    </row>
    <row r="189" spans="1:14" ht="11.25" hidden="1" customHeight="1">
      <c r="A189" s="217" t="s">
        <v>308</v>
      </c>
      <c r="B189" s="218"/>
      <c r="C189" s="218">
        <f>SUM(C190,C194,C198,C202,C215,C220,C225,C229,C235,C241,C249,C255,C265,C269,C274,C279,C283,C287,C294,C299,C306,C309,C316,C323,C327,C333,C340,C345,C354)</f>
        <v>0</v>
      </c>
      <c r="D189" s="218">
        <f>SUM(D190,D194,D198,D202,D215,D220,D225,D229,D235,D241,D249,D255,D265,D269,D274,D279,D283,D287,D294,D299,D306,D309,D316,D323,D327,D333,D340,D345,D354)</f>
        <v>0</v>
      </c>
      <c r="E189" s="218">
        <f>SUM(E190,E194,E198,E202,E215,E220,E225,E229,E235,E241,E249,E255,E265,E269,E274,E279,E283,E287,E294,E299,E306,E309,E316,E323,E327,E333,E340,E345,E354)</f>
        <v>0</v>
      </c>
      <c r="F189" s="218">
        <f>SUM(F190,F194,F198,F202,F215,F220,F225,F229,F235,F241,F249,F255,F265,F269,F274,F279,F283,F287,F294,F299,F306,F309,F316,F323,F327,F333,F340,F345,F354)</f>
        <v>0</v>
      </c>
      <c r="G189" s="219">
        <f t="shared" ref="G189:G220" si="24">F189/F$181</f>
        <v>0</v>
      </c>
      <c r="H189" s="218">
        <f t="shared" ref="H189:H220" si="25">D189-F189</f>
        <v>0</v>
      </c>
      <c r="I189" s="218">
        <f>SUM(I190,I194,I198,I202,I215,I220,I225,I229,I235,I241,I249,I255,I265,I269,I274,I279,I283,I287,I294,I299,I306,I309,I316,I323,I327,I333,I340,I345,I354)</f>
        <v>0</v>
      </c>
      <c r="J189" s="218">
        <f>SUM(J190,J194,J198,J202,J215,J220,J225,J229,J235,J241,J249,J255,J265,J269,J274,J279,J283,J287,J294,J299,J306,J309,J316,J323,J327,J333,J340,J345,J354)</f>
        <v>0</v>
      </c>
      <c r="K189" s="219">
        <f t="shared" ref="K189:K220" si="26">J189/J$181</f>
        <v>0</v>
      </c>
      <c r="L189" s="218">
        <f t="shared" ref="L189:L220" si="27">D189-J189</f>
        <v>0</v>
      </c>
      <c r="M189" s="218">
        <f>SUM(M190,M194,M198,M202,M215,M220,M225,M229,M235,M241,M249,M255,M265,M269,M274,M279,M283,M287,M294,M299,M306,M309,M316,M323,M327,M333,M340,M345,M354)</f>
        <v>0</v>
      </c>
    </row>
    <row r="190" spans="1:14" ht="11.25" hidden="1" customHeight="1">
      <c r="A190" s="205" t="s">
        <v>161</v>
      </c>
      <c r="B190" s="203"/>
      <c r="C190" s="203">
        <f>SUM(C191:C193)</f>
        <v>0</v>
      </c>
      <c r="D190" s="203">
        <f>SUM(D191:D193)</f>
        <v>0</v>
      </c>
      <c r="E190" s="203">
        <f>SUM(E191:E193)</f>
        <v>0</v>
      </c>
      <c r="F190" s="203">
        <f>SUM(F191:F193)</f>
        <v>0</v>
      </c>
      <c r="G190" s="202">
        <f t="shared" si="24"/>
        <v>0</v>
      </c>
      <c r="H190" s="203">
        <f t="shared" si="25"/>
        <v>0</v>
      </c>
      <c r="I190" s="203">
        <f>SUM(I191:I193)</f>
        <v>0</v>
      </c>
      <c r="J190" s="203">
        <f>SUM(J191:J193)</f>
        <v>0</v>
      </c>
      <c r="K190" s="202">
        <f t="shared" si="26"/>
        <v>0</v>
      </c>
      <c r="L190" s="203">
        <f t="shared" si="27"/>
        <v>0</v>
      </c>
      <c r="M190" s="203">
        <f>SUM(M191:M193)</f>
        <v>0</v>
      </c>
    </row>
    <row r="191" spans="1:14" ht="11.25" hidden="1" customHeight="1">
      <c r="A191" s="206" t="s">
        <v>162</v>
      </c>
      <c r="B191" s="220"/>
      <c r="C191" s="220"/>
      <c r="D191" s="220"/>
      <c r="E191" s="220"/>
      <c r="F191" s="220"/>
      <c r="G191" s="202">
        <f t="shared" si="24"/>
        <v>0</v>
      </c>
      <c r="H191" s="203">
        <f t="shared" si="25"/>
        <v>0</v>
      </c>
      <c r="I191" s="220"/>
      <c r="J191" s="220"/>
      <c r="K191" s="202">
        <f t="shared" si="26"/>
        <v>0</v>
      </c>
      <c r="L191" s="203">
        <f t="shared" si="27"/>
        <v>0</v>
      </c>
      <c r="M191" s="220"/>
    </row>
    <row r="192" spans="1:14" ht="11.25" hidden="1" customHeight="1">
      <c r="A192" s="206" t="s">
        <v>163</v>
      </c>
      <c r="B192" s="220"/>
      <c r="C192" s="220"/>
      <c r="D192" s="220"/>
      <c r="E192" s="220"/>
      <c r="F192" s="220"/>
      <c r="G192" s="202">
        <f t="shared" si="24"/>
        <v>0</v>
      </c>
      <c r="H192" s="203">
        <f t="shared" si="25"/>
        <v>0</v>
      </c>
      <c r="I192" s="220"/>
      <c r="J192" s="220"/>
      <c r="K192" s="202">
        <f t="shared" si="26"/>
        <v>0</v>
      </c>
      <c r="L192" s="203">
        <f t="shared" si="27"/>
        <v>0</v>
      </c>
      <c r="M192" s="220"/>
    </row>
    <row r="193" spans="1:13" ht="11.25" hidden="1" customHeight="1">
      <c r="A193" s="206" t="s">
        <v>164</v>
      </c>
      <c r="B193" s="220"/>
      <c r="C193" s="220"/>
      <c r="D193" s="220"/>
      <c r="E193" s="220"/>
      <c r="F193" s="220"/>
      <c r="G193" s="202">
        <f t="shared" si="24"/>
        <v>0</v>
      </c>
      <c r="H193" s="203">
        <f t="shared" si="25"/>
        <v>0</v>
      </c>
      <c r="I193" s="220"/>
      <c r="J193" s="220"/>
      <c r="K193" s="202">
        <f t="shared" si="26"/>
        <v>0</v>
      </c>
      <c r="L193" s="203">
        <f t="shared" si="27"/>
        <v>0</v>
      </c>
      <c r="M193" s="220"/>
    </row>
    <row r="194" spans="1:13" ht="11.25" hidden="1" customHeight="1">
      <c r="A194" s="205" t="s">
        <v>165</v>
      </c>
      <c r="B194" s="221"/>
      <c r="C194" s="221">
        <f>SUM(C195:C197)</f>
        <v>0</v>
      </c>
      <c r="D194" s="221">
        <f>SUM(D195:D197)</f>
        <v>0</v>
      </c>
      <c r="E194" s="221">
        <f>SUM(E195:E197)</f>
        <v>0</v>
      </c>
      <c r="F194" s="221">
        <f>SUM(F195:F197)</f>
        <v>0</v>
      </c>
      <c r="G194" s="202">
        <f t="shared" si="24"/>
        <v>0</v>
      </c>
      <c r="H194" s="203">
        <f t="shared" si="25"/>
        <v>0</v>
      </c>
      <c r="I194" s="221">
        <f>SUM(I195:I197)</f>
        <v>0</v>
      </c>
      <c r="J194" s="221">
        <f>SUM(J195:J197)</f>
        <v>0</v>
      </c>
      <c r="K194" s="202">
        <f t="shared" si="26"/>
        <v>0</v>
      </c>
      <c r="L194" s="203">
        <f t="shared" si="27"/>
        <v>0</v>
      </c>
      <c r="M194" s="221">
        <f>SUM(M195:M197)</f>
        <v>0</v>
      </c>
    </row>
    <row r="195" spans="1:13" ht="11.25" hidden="1" customHeight="1">
      <c r="A195" s="206" t="s">
        <v>166</v>
      </c>
      <c r="B195" s="221"/>
      <c r="C195" s="221"/>
      <c r="D195" s="221"/>
      <c r="E195" s="221"/>
      <c r="F195" s="221"/>
      <c r="G195" s="202">
        <f t="shared" si="24"/>
        <v>0</v>
      </c>
      <c r="H195" s="203">
        <f t="shared" si="25"/>
        <v>0</v>
      </c>
      <c r="I195" s="221"/>
      <c r="J195" s="221"/>
      <c r="K195" s="202">
        <f t="shared" si="26"/>
        <v>0</v>
      </c>
      <c r="L195" s="203">
        <f t="shared" si="27"/>
        <v>0</v>
      </c>
      <c r="M195" s="221"/>
    </row>
    <row r="196" spans="1:13" ht="11.25" hidden="1" customHeight="1">
      <c r="A196" s="206" t="s">
        <v>167</v>
      </c>
      <c r="B196" s="221"/>
      <c r="C196" s="221"/>
      <c r="D196" s="221"/>
      <c r="E196" s="221"/>
      <c r="F196" s="221"/>
      <c r="G196" s="202">
        <f t="shared" si="24"/>
        <v>0</v>
      </c>
      <c r="H196" s="203">
        <f t="shared" si="25"/>
        <v>0</v>
      </c>
      <c r="I196" s="221"/>
      <c r="J196" s="221"/>
      <c r="K196" s="202">
        <f t="shared" si="26"/>
        <v>0</v>
      </c>
      <c r="L196" s="203">
        <f t="shared" si="27"/>
        <v>0</v>
      </c>
      <c r="M196" s="221"/>
    </row>
    <row r="197" spans="1:13" ht="11.25" hidden="1" customHeight="1">
      <c r="A197" s="206" t="s">
        <v>164</v>
      </c>
      <c r="B197" s="221"/>
      <c r="C197" s="221"/>
      <c r="D197" s="221"/>
      <c r="E197" s="221"/>
      <c r="F197" s="221"/>
      <c r="G197" s="202">
        <f t="shared" si="24"/>
        <v>0</v>
      </c>
      <c r="H197" s="203">
        <f t="shared" si="25"/>
        <v>0</v>
      </c>
      <c r="I197" s="221"/>
      <c r="J197" s="221"/>
      <c r="K197" s="202">
        <f t="shared" si="26"/>
        <v>0</v>
      </c>
      <c r="L197" s="203">
        <f t="shared" si="27"/>
        <v>0</v>
      </c>
      <c r="M197" s="221"/>
    </row>
    <row r="198" spans="1:13" ht="11.25" hidden="1" customHeight="1">
      <c r="A198" s="205" t="s">
        <v>168</v>
      </c>
      <c r="B198" s="221"/>
      <c r="C198" s="221">
        <f>SUM(C199:C201)</f>
        <v>0</v>
      </c>
      <c r="D198" s="221">
        <f>SUM(D199:D201)</f>
        <v>0</v>
      </c>
      <c r="E198" s="221">
        <f>SUM(E199:E201)</f>
        <v>0</v>
      </c>
      <c r="F198" s="221">
        <f>SUM(F199:F201)</f>
        <v>0</v>
      </c>
      <c r="G198" s="202">
        <f t="shared" si="24"/>
        <v>0</v>
      </c>
      <c r="H198" s="203">
        <f t="shared" si="25"/>
        <v>0</v>
      </c>
      <c r="I198" s="221">
        <f>SUM(I199:I201)</f>
        <v>0</v>
      </c>
      <c r="J198" s="221">
        <f>SUM(J199:J201)</f>
        <v>0</v>
      </c>
      <c r="K198" s="202">
        <f t="shared" si="26"/>
        <v>0</v>
      </c>
      <c r="L198" s="203">
        <f t="shared" si="27"/>
        <v>0</v>
      </c>
      <c r="M198" s="221">
        <f>SUM(M199:M201)</f>
        <v>0</v>
      </c>
    </row>
    <row r="199" spans="1:13" ht="11.25" hidden="1" customHeight="1">
      <c r="A199" s="206" t="s">
        <v>171</v>
      </c>
      <c r="B199" s="221"/>
      <c r="C199" s="221"/>
      <c r="D199" s="221"/>
      <c r="E199" s="221"/>
      <c r="F199" s="221"/>
      <c r="G199" s="202">
        <f t="shared" si="24"/>
        <v>0</v>
      </c>
      <c r="H199" s="203">
        <f t="shared" si="25"/>
        <v>0</v>
      </c>
      <c r="I199" s="221"/>
      <c r="J199" s="221"/>
      <c r="K199" s="202">
        <f t="shared" si="26"/>
        <v>0</v>
      </c>
      <c r="L199" s="203">
        <f t="shared" si="27"/>
        <v>0</v>
      </c>
      <c r="M199" s="221">
        <v>0</v>
      </c>
    </row>
    <row r="200" spans="1:13" ht="11.25" hidden="1" customHeight="1">
      <c r="A200" s="206" t="s">
        <v>173</v>
      </c>
      <c r="B200" s="221"/>
      <c r="C200" s="221"/>
      <c r="D200" s="221"/>
      <c r="E200" s="221"/>
      <c r="F200" s="221"/>
      <c r="G200" s="202">
        <f t="shared" si="24"/>
        <v>0</v>
      </c>
      <c r="H200" s="203">
        <f t="shared" si="25"/>
        <v>0</v>
      </c>
      <c r="I200" s="221"/>
      <c r="J200" s="221"/>
      <c r="K200" s="202">
        <f t="shared" si="26"/>
        <v>0</v>
      </c>
      <c r="L200" s="203">
        <f t="shared" si="27"/>
        <v>0</v>
      </c>
      <c r="M200" s="221">
        <v>0</v>
      </c>
    </row>
    <row r="201" spans="1:13" ht="11.25" hidden="1" customHeight="1">
      <c r="A201" s="206" t="s">
        <v>185</v>
      </c>
      <c r="B201" s="221"/>
      <c r="C201" s="221"/>
      <c r="D201" s="221"/>
      <c r="E201" s="221"/>
      <c r="F201" s="221"/>
      <c r="G201" s="202">
        <f t="shared" si="24"/>
        <v>0</v>
      </c>
      <c r="H201" s="203">
        <f t="shared" si="25"/>
        <v>0</v>
      </c>
      <c r="I201" s="221"/>
      <c r="J201" s="221"/>
      <c r="K201" s="202">
        <f t="shared" si="26"/>
        <v>0</v>
      </c>
      <c r="L201" s="203">
        <f t="shared" si="27"/>
        <v>0</v>
      </c>
      <c r="M201" s="221">
        <v>0</v>
      </c>
    </row>
    <row r="202" spans="1:13" ht="11.25" hidden="1" customHeight="1">
      <c r="A202" s="205" t="s">
        <v>177</v>
      </c>
      <c r="B202" s="221"/>
      <c r="C202" s="221">
        <f>SUM(C203:C214)</f>
        <v>0</v>
      </c>
      <c r="D202" s="221">
        <f>SUM(D203:D214)</f>
        <v>0</v>
      </c>
      <c r="E202" s="221">
        <f>SUM(E203:E214)</f>
        <v>0</v>
      </c>
      <c r="F202" s="221">
        <f>SUM(F203:F214)</f>
        <v>0</v>
      </c>
      <c r="G202" s="202">
        <f t="shared" si="24"/>
        <v>0</v>
      </c>
      <c r="H202" s="203">
        <f t="shared" si="25"/>
        <v>0</v>
      </c>
      <c r="I202" s="221">
        <f>SUM(I203:I214)</f>
        <v>0</v>
      </c>
      <c r="J202" s="221">
        <f>SUM(J203:J214)</f>
        <v>0</v>
      </c>
      <c r="K202" s="202">
        <f t="shared" si="26"/>
        <v>0</v>
      </c>
      <c r="L202" s="203">
        <f t="shared" si="27"/>
        <v>0</v>
      </c>
      <c r="M202" s="221">
        <f>SUM(M203:M214)</f>
        <v>0</v>
      </c>
    </row>
    <row r="203" spans="1:13" ht="11.25" hidden="1" customHeight="1">
      <c r="A203" s="206" t="s">
        <v>178</v>
      </c>
      <c r="B203" s="221"/>
      <c r="C203" s="221"/>
      <c r="D203" s="221"/>
      <c r="E203" s="221"/>
      <c r="F203" s="221"/>
      <c r="G203" s="202">
        <f t="shared" si="24"/>
        <v>0</v>
      </c>
      <c r="H203" s="203">
        <f t="shared" si="25"/>
        <v>0</v>
      </c>
      <c r="I203" s="221"/>
      <c r="J203" s="221"/>
      <c r="K203" s="202">
        <f t="shared" si="26"/>
        <v>0</v>
      </c>
      <c r="L203" s="203">
        <f t="shared" si="27"/>
        <v>0</v>
      </c>
      <c r="M203" s="221"/>
    </row>
    <row r="204" spans="1:13" ht="11.25" hidden="1" customHeight="1">
      <c r="A204" s="206" t="s">
        <v>171</v>
      </c>
      <c r="B204" s="221"/>
      <c r="C204" s="221"/>
      <c r="D204" s="221"/>
      <c r="E204" s="221"/>
      <c r="F204" s="221"/>
      <c r="G204" s="202">
        <f t="shared" si="24"/>
        <v>0</v>
      </c>
      <c r="H204" s="203">
        <f t="shared" si="25"/>
        <v>0</v>
      </c>
      <c r="I204" s="221"/>
      <c r="J204" s="221"/>
      <c r="K204" s="202">
        <f t="shared" si="26"/>
        <v>0</v>
      </c>
      <c r="L204" s="203">
        <f t="shared" si="27"/>
        <v>0</v>
      </c>
      <c r="M204" s="221"/>
    </row>
    <row r="205" spans="1:13" ht="11.25" hidden="1" customHeight="1">
      <c r="A205" s="206" t="s">
        <v>179</v>
      </c>
      <c r="B205" s="221"/>
      <c r="C205" s="221"/>
      <c r="D205" s="221"/>
      <c r="E205" s="221"/>
      <c r="F205" s="221"/>
      <c r="G205" s="202">
        <f t="shared" si="24"/>
        <v>0</v>
      </c>
      <c r="H205" s="203">
        <f t="shared" si="25"/>
        <v>0</v>
      </c>
      <c r="I205" s="221"/>
      <c r="J205" s="221"/>
      <c r="K205" s="202">
        <f t="shared" si="26"/>
        <v>0</v>
      </c>
      <c r="L205" s="203">
        <f t="shared" si="27"/>
        <v>0</v>
      </c>
      <c r="M205" s="221"/>
    </row>
    <row r="206" spans="1:13" ht="11.25" hidden="1" customHeight="1">
      <c r="A206" s="206" t="s">
        <v>180</v>
      </c>
      <c r="B206" s="221"/>
      <c r="C206" s="221"/>
      <c r="D206" s="221"/>
      <c r="E206" s="221"/>
      <c r="F206" s="221"/>
      <c r="G206" s="202">
        <f t="shared" si="24"/>
        <v>0</v>
      </c>
      <c r="H206" s="203">
        <f t="shared" si="25"/>
        <v>0</v>
      </c>
      <c r="I206" s="221"/>
      <c r="J206" s="221"/>
      <c r="K206" s="202">
        <f t="shared" si="26"/>
        <v>0</v>
      </c>
      <c r="L206" s="203">
        <f t="shared" si="27"/>
        <v>0</v>
      </c>
      <c r="M206" s="221"/>
    </row>
    <row r="207" spans="1:13" ht="11.25" hidden="1" customHeight="1">
      <c r="A207" s="206" t="s">
        <v>181</v>
      </c>
      <c r="B207" s="221"/>
      <c r="C207" s="221"/>
      <c r="D207" s="221"/>
      <c r="E207" s="221"/>
      <c r="F207" s="221"/>
      <c r="G207" s="202">
        <f t="shared" si="24"/>
        <v>0</v>
      </c>
      <c r="H207" s="203">
        <f t="shared" si="25"/>
        <v>0</v>
      </c>
      <c r="I207" s="221"/>
      <c r="J207" s="221"/>
      <c r="K207" s="202">
        <f t="shared" si="26"/>
        <v>0</v>
      </c>
      <c r="L207" s="203">
        <f t="shared" si="27"/>
        <v>0</v>
      </c>
      <c r="M207" s="221"/>
    </row>
    <row r="208" spans="1:13" ht="11.25" hidden="1" customHeight="1">
      <c r="A208" s="206" t="s">
        <v>173</v>
      </c>
      <c r="B208" s="221"/>
      <c r="C208" s="221"/>
      <c r="D208" s="221"/>
      <c r="E208" s="221"/>
      <c r="F208" s="221"/>
      <c r="G208" s="202">
        <f t="shared" si="24"/>
        <v>0</v>
      </c>
      <c r="H208" s="203">
        <f t="shared" si="25"/>
        <v>0</v>
      </c>
      <c r="I208" s="221"/>
      <c r="J208" s="221"/>
      <c r="K208" s="202">
        <f t="shared" si="26"/>
        <v>0</v>
      </c>
      <c r="L208" s="203">
        <f t="shared" si="27"/>
        <v>0</v>
      </c>
      <c r="M208" s="221"/>
    </row>
    <row r="209" spans="1:13" ht="11.25" hidden="1" customHeight="1">
      <c r="A209" s="206" t="s">
        <v>182</v>
      </c>
      <c r="B209" s="221"/>
      <c r="C209" s="221"/>
      <c r="D209" s="221"/>
      <c r="E209" s="221"/>
      <c r="F209" s="221"/>
      <c r="G209" s="202">
        <f t="shared" si="24"/>
        <v>0</v>
      </c>
      <c r="H209" s="203">
        <f t="shared" si="25"/>
        <v>0</v>
      </c>
      <c r="I209" s="221"/>
      <c r="J209" s="221"/>
      <c r="K209" s="202">
        <f t="shared" si="26"/>
        <v>0</v>
      </c>
      <c r="L209" s="203">
        <f t="shared" si="27"/>
        <v>0</v>
      </c>
      <c r="M209" s="221"/>
    </row>
    <row r="210" spans="1:13" ht="11.25" hidden="1" customHeight="1">
      <c r="A210" s="206" t="s">
        <v>175</v>
      </c>
      <c r="B210" s="221"/>
      <c r="C210" s="221"/>
      <c r="D210" s="221"/>
      <c r="E210" s="221"/>
      <c r="F210" s="221"/>
      <c r="G210" s="202">
        <f t="shared" si="24"/>
        <v>0</v>
      </c>
      <c r="H210" s="203">
        <f t="shared" si="25"/>
        <v>0</v>
      </c>
      <c r="I210" s="221"/>
      <c r="J210" s="221"/>
      <c r="K210" s="202">
        <f t="shared" si="26"/>
        <v>0</v>
      </c>
      <c r="L210" s="203">
        <f t="shared" si="27"/>
        <v>0</v>
      </c>
      <c r="M210" s="221"/>
    </row>
    <row r="211" spans="1:13" ht="11.25" hidden="1" customHeight="1">
      <c r="A211" s="206" t="s">
        <v>183</v>
      </c>
      <c r="B211" s="221"/>
      <c r="C211" s="221"/>
      <c r="D211" s="221"/>
      <c r="E211" s="221"/>
      <c r="F211" s="221"/>
      <c r="G211" s="202">
        <f t="shared" si="24"/>
        <v>0</v>
      </c>
      <c r="H211" s="203">
        <f t="shared" si="25"/>
        <v>0</v>
      </c>
      <c r="I211" s="221"/>
      <c r="J211" s="221"/>
      <c r="K211" s="202">
        <f t="shared" si="26"/>
        <v>0</v>
      </c>
      <c r="L211" s="203">
        <f t="shared" si="27"/>
        <v>0</v>
      </c>
      <c r="M211" s="221"/>
    </row>
    <row r="212" spans="1:13" ht="11.25" hidden="1" customHeight="1">
      <c r="A212" s="206" t="s">
        <v>184</v>
      </c>
      <c r="B212" s="221"/>
      <c r="C212" s="221"/>
      <c r="D212" s="221"/>
      <c r="E212" s="221"/>
      <c r="F212" s="221"/>
      <c r="G212" s="202">
        <f t="shared" si="24"/>
        <v>0</v>
      </c>
      <c r="H212" s="203">
        <f t="shared" si="25"/>
        <v>0</v>
      </c>
      <c r="I212" s="221"/>
      <c r="J212" s="221"/>
      <c r="K212" s="202">
        <f t="shared" si="26"/>
        <v>0</v>
      </c>
      <c r="L212" s="203">
        <f t="shared" si="27"/>
        <v>0</v>
      </c>
      <c r="M212" s="221"/>
    </row>
    <row r="213" spans="1:13" ht="11.25" hidden="1" customHeight="1">
      <c r="A213" s="206" t="s">
        <v>185</v>
      </c>
      <c r="B213" s="221"/>
      <c r="C213" s="221"/>
      <c r="D213" s="221"/>
      <c r="E213" s="221"/>
      <c r="F213" s="221"/>
      <c r="G213" s="202">
        <f t="shared" si="24"/>
        <v>0</v>
      </c>
      <c r="H213" s="203">
        <f t="shared" si="25"/>
        <v>0</v>
      </c>
      <c r="I213" s="221"/>
      <c r="J213" s="221"/>
      <c r="K213" s="202">
        <f t="shared" si="26"/>
        <v>0</v>
      </c>
      <c r="L213" s="203">
        <f t="shared" si="27"/>
        <v>0</v>
      </c>
      <c r="M213" s="221"/>
    </row>
    <row r="214" spans="1:13" ht="11.25" hidden="1" customHeight="1">
      <c r="A214" s="206" t="s">
        <v>164</v>
      </c>
      <c r="B214" s="221"/>
      <c r="C214" s="221"/>
      <c r="D214" s="221"/>
      <c r="E214" s="221"/>
      <c r="F214" s="221"/>
      <c r="G214" s="202">
        <f t="shared" si="24"/>
        <v>0</v>
      </c>
      <c r="H214" s="203">
        <f t="shared" si="25"/>
        <v>0</v>
      </c>
      <c r="I214" s="221"/>
      <c r="J214" s="221"/>
      <c r="K214" s="202">
        <f t="shared" si="26"/>
        <v>0</v>
      </c>
      <c r="L214" s="203">
        <f t="shared" si="27"/>
        <v>0</v>
      </c>
      <c r="M214" s="221"/>
    </row>
    <row r="215" spans="1:13" ht="11.25" hidden="1" customHeight="1">
      <c r="A215" s="205" t="s">
        <v>186</v>
      </c>
      <c r="B215" s="221"/>
      <c r="C215" s="221">
        <f>SUM(C216:C219)</f>
        <v>0</v>
      </c>
      <c r="D215" s="221">
        <f>SUM(D216:D219)</f>
        <v>0</v>
      </c>
      <c r="E215" s="221">
        <f>SUM(E216:E219)</f>
        <v>0</v>
      </c>
      <c r="F215" s="221">
        <f>SUM(F216:F219)</f>
        <v>0</v>
      </c>
      <c r="G215" s="202">
        <f t="shared" si="24"/>
        <v>0</v>
      </c>
      <c r="H215" s="203">
        <f t="shared" si="25"/>
        <v>0</v>
      </c>
      <c r="I215" s="221">
        <f>SUM(I216:I219)</f>
        <v>0</v>
      </c>
      <c r="J215" s="221">
        <f>SUM(J216:J219)</f>
        <v>0</v>
      </c>
      <c r="K215" s="202">
        <f t="shared" si="26"/>
        <v>0</v>
      </c>
      <c r="L215" s="203">
        <f t="shared" si="27"/>
        <v>0</v>
      </c>
      <c r="M215" s="221">
        <f>SUM(M216:M219)</f>
        <v>0</v>
      </c>
    </row>
    <row r="216" spans="1:13" ht="11.25" hidden="1" customHeight="1">
      <c r="A216" s="206" t="s">
        <v>187</v>
      </c>
      <c r="B216" s="221"/>
      <c r="C216" s="221"/>
      <c r="D216" s="221"/>
      <c r="E216" s="221"/>
      <c r="F216" s="221"/>
      <c r="G216" s="202">
        <f t="shared" si="24"/>
        <v>0</v>
      </c>
      <c r="H216" s="203">
        <f t="shared" si="25"/>
        <v>0</v>
      </c>
      <c r="I216" s="221"/>
      <c r="J216" s="221"/>
      <c r="K216" s="202">
        <f t="shared" si="26"/>
        <v>0</v>
      </c>
      <c r="L216" s="203">
        <f t="shared" si="27"/>
        <v>0</v>
      </c>
      <c r="M216" s="221"/>
    </row>
    <row r="217" spans="1:13" ht="11.25" hidden="1" customHeight="1">
      <c r="A217" s="206" t="s">
        <v>188</v>
      </c>
      <c r="B217" s="221"/>
      <c r="C217" s="221"/>
      <c r="D217" s="221"/>
      <c r="E217" s="221"/>
      <c r="F217" s="221"/>
      <c r="G217" s="202">
        <f t="shared" si="24"/>
        <v>0</v>
      </c>
      <c r="H217" s="203">
        <f t="shared" si="25"/>
        <v>0</v>
      </c>
      <c r="I217" s="221"/>
      <c r="J217" s="221"/>
      <c r="K217" s="202">
        <f t="shared" si="26"/>
        <v>0</v>
      </c>
      <c r="L217" s="203">
        <f t="shared" si="27"/>
        <v>0</v>
      </c>
      <c r="M217" s="221"/>
    </row>
    <row r="218" spans="1:13" ht="11.25" hidden="1" customHeight="1">
      <c r="A218" s="206" t="s">
        <v>189</v>
      </c>
      <c r="B218" s="221"/>
      <c r="C218" s="221"/>
      <c r="D218" s="221"/>
      <c r="E218" s="221"/>
      <c r="F218" s="221"/>
      <c r="G218" s="202">
        <f t="shared" si="24"/>
        <v>0</v>
      </c>
      <c r="H218" s="203">
        <f t="shared" si="25"/>
        <v>0</v>
      </c>
      <c r="I218" s="221"/>
      <c r="J218" s="221"/>
      <c r="K218" s="202">
        <f t="shared" si="26"/>
        <v>0</v>
      </c>
      <c r="L218" s="203">
        <f t="shared" si="27"/>
        <v>0</v>
      </c>
      <c r="M218" s="221"/>
    </row>
    <row r="219" spans="1:13" ht="11.25" hidden="1" customHeight="1">
      <c r="A219" s="206" t="s">
        <v>164</v>
      </c>
      <c r="B219" s="221"/>
      <c r="C219" s="221"/>
      <c r="D219" s="221"/>
      <c r="E219" s="221"/>
      <c r="F219" s="221"/>
      <c r="G219" s="202">
        <f t="shared" si="24"/>
        <v>0</v>
      </c>
      <c r="H219" s="203">
        <f t="shared" si="25"/>
        <v>0</v>
      </c>
      <c r="I219" s="221"/>
      <c r="J219" s="221"/>
      <c r="K219" s="202">
        <f t="shared" si="26"/>
        <v>0</v>
      </c>
      <c r="L219" s="203">
        <f t="shared" si="27"/>
        <v>0</v>
      </c>
      <c r="M219" s="221"/>
    </row>
    <row r="220" spans="1:13" ht="11.25" hidden="1" customHeight="1">
      <c r="A220" s="205" t="s">
        <v>190</v>
      </c>
      <c r="B220" s="221"/>
      <c r="C220" s="221">
        <f>SUM(C221:C224)</f>
        <v>0</v>
      </c>
      <c r="D220" s="221">
        <f>SUM(D221:D224)</f>
        <v>0</v>
      </c>
      <c r="E220" s="221">
        <f>SUM(E221:E224)</f>
        <v>0</v>
      </c>
      <c r="F220" s="221">
        <f>SUM(F221:F224)</f>
        <v>0</v>
      </c>
      <c r="G220" s="202">
        <f t="shared" si="24"/>
        <v>0</v>
      </c>
      <c r="H220" s="203">
        <f t="shared" si="25"/>
        <v>0</v>
      </c>
      <c r="I220" s="221">
        <f>SUM(I221:I224)</f>
        <v>0</v>
      </c>
      <c r="J220" s="221">
        <f>SUM(J221:J224)</f>
        <v>0</v>
      </c>
      <c r="K220" s="202">
        <f t="shared" si="26"/>
        <v>0</v>
      </c>
      <c r="L220" s="203">
        <f t="shared" si="27"/>
        <v>0</v>
      </c>
      <c r="M220" s="221">
        <f>SUM(M221:M224)</f>
        <v>0</v>
      </c>
    </row>
    <row r="221" spans="1:13" ht="11.25" hidden="1" customHeight="1">
      <c r="A221" s="206" t="s">
        <v>191</v>
      </c>
      <c r="B221" s="221"/>
      <c r="C221" s="221"/>
      <c r="D221" s="221"/>
      <c r="E221" s="221"/>
      <c r="F221" s="221"/>
      <c r="G221" s="202">
        <f t="shared" ref="G221:G252" si="28">F221/F$181</f>
        <v>0</v>
      </c>
      <c r="H221" s="203">
        <f t="shared" ref="H221:H252" si="29">D221-F221</f>
        <v>0</v>
      </c>
      <c r="I221" s="221"/>
      <c r="J221" s="221"/>
      <c r="K221" s="202">
        <f t="shared" ref="K221:K252" si="30">J221/J$181</f>
        <v>0</v>
      </c>
      <c r="L221" s="203">
        <f t="shared" ref="L221:L252" si="31">D221-J221</f>
        <v>0</v>
      </c>
      <c r="M221" s="221"/>
    </row>
    <row r="222" spans="1:13" ht="11.25" hidden="1" customHeight="1">
      <c r="A222" s="206" t="s">
        <v>192</v>
      </c>
      <c r="B222" s="221"/>
      <c r="C222" s="221"/>
      <c r="D222" s="221"/>
      <c r="E222" s="221"/>
      <c r="F222" s="221"/>
      <c r="G222" s="202">
        <f t="shared" si="28"/>
        <v>0</v>
      </c>
      <c r="H222" s="203">
        <f t="shared" si="29"/>
        <v>0</v>
      </c>
      <c r="I222" s="221"/>
      <c r="J222" s="221"/>
      <c r="K222" s="202">
        <f t="shared" si="30"/>
        <v>0</v>
      </c>
      <c r="L222" s="203">
        <f t="shared" si="31"/>
        <v>0</v>
      </c>
      <c r="M222" s="221"/>
    </row>
    <row r="223" spans="1:13" ht="11.25" hidden="1" customHeight="1">
      <c r="A223" s="206" t="s">
        <v>193</v>
      </c>
      <c r="B223" s="221"/>
      <c r="C223" s="221"/>
      <c r="D223" s="221"/>
      <c r="E223" s="221"/>
      <c r="F223" s="221"/>
      <c r="G223" s="202">
        <f t="shared" si="28"/>
        <v>0</v>
      </c>
      <c r="H223" s="203">
        <f t="shared" si="29"/>
        <v>0</v>
      </c>
      <c r="I223" s="221"/>
      <c r="J223" s="221"/>
      <c r="K223" s="202">
        <f t="shared" si="30"/>
        <v>0</v>
      </c>
      <c r="L223" s="203">
        <f t="shared" si="31"/>
        <v>0</v>
      </c>
      <c r="M223" s="221"/>
    </row>
    <row r="224" spans="1:13" ht="11.25" hidden="1" customHeight="1">
      <c r="A224" s="206" t="s">
        <v>164</v>
      </c>
      <c r="B224" s="221"/>
      <c r="C224" s="221"/>
      <c r="D224" s="221"/>
      <c r="E224" s="221"/>
      <c r="F224" s="221"/>
      <c r="G224" s="202">
        <f t="shared" si="28"/>
        <v>0</v>
      </c>
      <c r="H224" s="203">
        <f t="shared" si="29"/>
        <v>0</v>
      </c>
      <c r="I224" s="221"/>
      <c r="J224" s="221"/>
      <c r="K224" s="202">
        <f t="shared" si="30"/>
        <v>0</v>
      </c>
      <c r="L224" s="203">
        <f t="shared" si="31"/>
        <v>0</v>
      </c>
      <c r="M224" s="221"/>
    </row>
    <row r="225" spans="1:13" ht="11.25" hidden="1" customHeight="1">
      <c r="A225" s="205" t="s">
        <v>194</v>
      </c>
      <c r="B225" s="221"/>
      <c r="C225" s="221">
        <f>SUM(C226:C228)</f>
        <v>0</v>
      </c>
      <c r="D225" s="221">
        <f>SUM(D226:D228)</f>
        <v>0</v>
      </c>
      <c r="E225" s="221">
        <f>SUM(E226:E228)</f>
        <v>0</v>
      </c>
      <c r="F225" s="221">
        <f>SUM(F226:F228)</f>
        <v>0</v>
      </c>
      <c r="G225" s="202">
        <f t="shared" si="28"/>
        <v>0</v>
      </c>
      <c r="H225" s="203">
        <f t="shared" si="29"/>
        <v>0</v>
      </c>
      <c r="I225" s="221">
        <f>SUM(I226:I228)</f>
        <v>0</v>
      </c>
      <c r="J225" s="221">
        <f>SUM(J226:J228)</f>
        <v>0</v>
      </c>
      <c r="K225" s="202">
        <f t="shared" si="30"/>
        <v>0</v>
      </c>
      <c r="L225" s="203">
        <f t="shared" si="31"/>
        <v>0</v>
      </c>
      <c r="M225" s="221">
        <f>SUM(M226:M228)</f>
        <v>0</v>
      </c>
    </row>
    <row r="226" spans="1:13" ht="11.25" hidden="1" customHeight="1">
      <c r="A226" s="206" t="s">
        <v>195</v>
      </c>
      <c r="B226" s="221"/>
      <c r="C226" s="221"/>
      <c r="D226" s="221"/>
      <c r="E226" s="221"/>
      <c r="F226" s="221"/>
      <c r="G226" s="202">
        <f t="shared" si="28"/>
        <v>0</v>
      </c>
      <c r="H226" s="203">
        <f t="shared" si="29"/>
        <v>0</v>
      </c>
      <c r="I226" s="221"/>
      <c r="J226" s="221"/>
      <c r="K226" s="202">
        <f t="shared" si="30"/>
        <v>0</v>
      </c>
      <c r="L226" s="203">
        <f t="shared" si="31"/>
        <v>0</v>
      </c>
      <c r="M226" s="221"/>
    </row>
    <row r="227" spans="1:13" ht="11.25" hidden="1" customHeight="1">
      <c r="A227" s="206" t="s">
        <v>196</v>
      </c>
      <c r="B227" s="221"/>
      <c r="C227" s="221"/>
      <c r="D227" s="221"/>
      <c r="E227" s="221"/>
      <c r="F227" s="221"/>
      <c r="G227" s="202">
        <f t="shared" si="28"/>
        <v>0</v>
      </c>
      <c r="H227" s="203">
        <f t="shared" si="29"/>
        <v>0</v>
      </c>
      <c r="I227" s="221"/>
      <c r="J227" s="221"/>
      <c r="K227" s="202">
        <f t="shared" si="30"/>
        <v>0</v>
      </c>
      <c r="L227" s="203">
        <f t="shared" si="31"/>
        <v>0</v>
      </c>
      <c r="M227" s="221"/>
    </row>
    <row r="228" spans="1:13" ht="11.25" hidden="1" customHeight="1">
      <c r="A228" s="206" t="s">
        <v>164</v>
      </c>
      <c r="B228" s="221"/>
      <c r="C228" s="221"/>
      <c r="D228" s="221"/>
      <c r="E228" s="221"/>
      <c r="F228" s="221"/>
      <c r="G228" s="202">
        <f t="shared" si="28"/>
        <v>0</v>
      </c>
      <c r="H228" s="203">
        <f t="shared" si="29"/>
        <v>0</v>
      </c>
      <c r="I228" s="221"/>
      <c r="J228" s="221"/>
      <c r="K228" s="202">
        <f t="shared" si="30"/>
        <v>0</v>
      </c>
      <c r="L228" s="203">
        <f t="shared" si="31"/>
        <v>0</v>
      </c>
      <c r="M228" s="221"/>
    </row>
    <row r="229" spans="1:13" ht="11.25" hidden="1" customHeight="1">
      <c r="A229" s="205" t="s">
        <v>197</v>
      </c>
      <c r="B229" s="221"/>
      <c r="C229" s="221">
        <f>SUM(C230:C234)</f>
        <v>0</v>
      </c>
      <c r="D229" s="221">
        <f>SUM(D230:D234)</f>
        <v>0</v>
      </c>
      <c r="E229" s="221">
        <f>SUM(E230:E234)</f>
        <v>0</v>
      </c>
      <c r="F229" s="221">
        <f>SUM(F230:F234)</f>
        <v>0</v>
      </c>
      <c r="G229" s="202">
        <f t="shared" si="28"/>
        <v>0</v>
      </c>
      <c r="H229" s="203">
        <f t="shared" si="29"/>
        <v>0</v>
      </c>
      <c r="I229" s="221">
        <f>SUM(I230:I234)</f>
        <v>0</v>
      </c>
      <c r="J229" s="221">
        <f>SUM(J230:J234)</f>
        <v>0</v>
      </c>
      <c r="K229" s="202">
        <f t="shared" si="30"/>
        <v>0</v>
      </c>
      <c r="L229" s="203">
        <f t="shared" si="31"/>
        <v>0</v>
      </c>
      <c r="M229" s="221">
        <f>SUM(M230:M234)</f>
        <v>0</v>
      </c>
    </row>
    <row r="230" spans="1:13" ht="11.25" hidden="1" customHeight="1">
      <c r="A230" s="206" t="s">
        <v>198</v>
      </c>
      <c r="B230" s="221"/>
      <c r="C230" s="221"/>
      <c r="D230" s="221"/>
      <c r="E230" s="221"/>
      <c r="F230" s="221"/>
      <c r="G230" s="202">
        <f t="shared" si="28"/>
        <v>0</v>
      </c>
      <c r="H230" s="203">
        <f t="shared" si="29"/>
        <v>0</v>
      </c>
      <c r="I230" s="221"/>
      <c r="J230" s="221"/>
      <c r="K230" s="202">
        <f t="shared" si="30"/>
        <v>0</v>
      </c>
      <c r="L230" s="203">
        <f t="shared" si="31"/>
        <v>0</v>
      </c>
      <c r="M230" s="221"/>
    </row>
    <row r="231" spans="1:13" ht="11.25" hidden="1" customHeight="1">
      <c r="A231" s="206" t="s">
        <v>199</v>
      </c>
      <c r="B231" s="221"/>
      <c r="C231" s="221"/>
      <c r="D231" s="221"/>
      <c r="E231" s="221"/>
      <c r="F231" s="221"/>
      <c r="G231" s="202">
        <f t="shared" si="28"/>
        <v>0</v>
      </c>
      <c r="H231" s="203">
        <f t="shared" si="29"/>
        <v>0</v>
      </c>
      <c r="I231" s="221"/>
      <c r="J231" s="221"/>
      <c r="K231" s="202">
        <f t="shared" si="30"/>
        <v>0</v>
      </c>
      <c r="L231" s="203">
        <f t="shared" si="31"/>
        <v>0</v>
      </c>
      <c r="M231" s="221"/>
    </row>
    <row r="232" spans="1:13" ht="11.25" hidden="1" customHeight="1">
      <c r="A232" s="206" t="s">
        <v>200</v>
      </c>
      <c r="B232" s="221"/>
      <c r="C232" s="221"/>
      <c r="D232" s="221"/>
      <c r="E232" s="221"/>
      <c r="F232" s="221"/>
      <c r="G232" s="202">
        <f t="shared" si="28"/>
        <v>0</v>
      </c>
      <c r="H232" s="203">
        <f t="shared" si="29"/>
        <v>0</v>
      </c>
      <c r="I232" s="221"/>
      <c r="J232" s="221"/>
      <c r="K232" s="202">
        <f t="shared" si="30"/>
        <v>0</v>
      </c>
      <c r="L232" s="203">
        <f t="shared" si="31"/>
        <v>0</v>
      </c>
      <c r="M232" s="221"/>
    </row>
    <row r="233" spans="1:13" ht="11.25" hidden="1" customHeight="1">
      <c r="A233" s="206" t="s">
        <v>201</v>
      </c>
      <c r="B233" s="221"/>
      <c r="C233" s="221"/>
      <c r="D233" s="221"/>
      <c r="E233" s="221"/>
      <c r="F233" s="221"/>
      <c r="G233" s="202">
        <f t="shared" si="28"/>
        <v>0</v>
      </c>
      <c r="H233" s="203">
        <f t="shared" si="29"/>
        <v>0</v>
      </c>
      <c r="I233" s="221"/>
      <c r="J233" s="221"/>
      <c r="K233" s="202">
        <f t="shared" si="30"/>
        <v>0</v>
      </c>
      <c r="L233" s="203">
        <f t="shared" si="31"/>
        <v>0</v>
      </c>
      <c r="M233" s="221"/>
    </row>
    <row r="234" spans="1:13" ht="11.25" hidden="1" customHeight="1">
      <c r="A234" s="206" t="s">
        <v>164</v>
      </c>
      <c r="B234" s="221"/>
      <c r="C234" s="221"/>
      <c r="D234" s="221"/>
      <c r="E234" s="221"/>
      <c r="F234" s="221"/>
      <c r="G234" s="202">
        <f t="shared" si="28"/>
        <v>0</v>
      </c>
      <c r="H234" s="203">
        <f t="shared" si="29"/>
        <v>0</v>
      </c>
      <c r="I234" s="221"/>
      <c r="J234" s="221"/>
      <c r="K234" s="202">
        <f t="shared" si="30"/>
        <v>0</v>
      </c>
      <c r="L234" s="203">
        <f t="shared" si="31"/>
        <v>0</v>
      </c>
      <c r="M234" s="221"/>
    </row>
    <row r="235" spans="1:13" ht="11.25" hidden="1" customHeight="1">
      <c r="A235" s="205" t="s">
        <v>202</v>
      </c>
      <c r="B235" s="221"/>
      <c r="C235" s="221">
        <f>SUM(C236:C240)</f>
        <v>0</v>
      </c>
      <c r="D235" s="221">
        <f>SUM(D236:D240)</f>
        <v>0</v>
      </c>
      <c r="E235" s="221">
        <f>SUM(E236:E240)</f>
        <v>0</v>
      </c>
      <c r="F235" s="221">
        <f>SUM(F236:F240)</f>
        <v>0</v>
      </c>
      <c r="G235" s="202">
        <f t="shared" si="28"/>
        <v>0</v>
      </c>
      <c r="H235" s="203">
        <f t="shared" si="29"/>
        <v>0</v>
      </c>
      <c r="I235" s="221">
        <f>SUM(I236:I240)</f>
        <v>0</v>
      </c>
      <c r="J235" s="221">
        <f>SUM(J236:J240)</f>
        <v>0</v>
      </c>
      <c r="K235" s="202">
        <f t="shared" si="30"/>
        <v>0</v>
      </c>
      <c r="L235" s="203">
        <f t="shared" si="31"/>
        <v>0</v>
      </c>
      <c r="M235" s="221">
        <f>SUM(M236:M240)</f>
        <v>0</v>
      </c>
    </row>
    <row r="236" spans="1:13" ht="11.25" hidden="1" customHeight="1">
      <c r="A236" s="206" t="s">
        <v>203</v>
      </c>
      <c r="B236" s="221"/>
      <c r="C236" s="221"/>
      <c r="D236" s="221"/>
      <c r="E236" s="221"/>
      <c r="F236" s="221"/>
      <c r="G236" s="202">
        <f t="shared" si="28"/>
        <v>0</v>
      </c>
      <c r="H236" s="203">
        <f t="shared" si="29"/>
        <v>0</v>
      </c>
      <c r="I236" s="221"/>
      <c r="J236" s="221"/>
      <c r="K236" s="202">
        <f t="shared" si="30"/>
        <v>0</v>
      </c>
      <c r="L236" s="203">
        <f t="shared" si="31"/>
        <v>0</v>
      </c>
      <c r="M236" s="221"/>
    </row>
    <row r="237" spans="1:13" ht="11.25" hidden="1" customHeight="1">
      <c r="A237" s="222" t="s">
        <v>204</v>
      </c>
      <c r="B237" s="223"/>
      <c r="C237" s="223"/>
      <c r="D237" s="223"/>
      <c r="E237" s="223"/>
      <c r="F237" s="223"/>
      <c r="G237" s="224">
        <f t="shared" si="28"/>
        <v>0</v>
      </c>
      <c r="H237" s="225">
        <f t="shared" si="29"/>
        <v>0</v>
      </c>
      <c r="I237" s="223"/>
      <c r="J237" s="223"/>
      <c r="K237" s="224">
        <f t="shared" si="30"/>
        <v>0</v>
      </c>
      <c r="L237" s="225">
        <f t="shared" si="31"/>
        <v>0</v>
      </c>
      <c r="M237" s="223">
        <v>0</v>
      </c>
    </row>
    <row r="238" spans="1:13" ht="11.25" hidden="1" customHeight="1">
      <c r="A238" s="206" t="s">
        <v>205</v>
      </c>
      <c r="B238" s="221"/>
      <c r="C238" s="221"/>
      <c r="D238" s="221"/>
      <c r="E238" s="221"/>
      <c r="F238" s="221"/>
      <c r="G238" s="202">
        <f t="shared" si="28"/>
        <v>0</v>
      </c>
      <c r="H238" s="203">
        <f t="shared" si="29"/>
        <v>0</v>
      </c>
      <c r="I238" s="221"/>
      <c r="J238" s="221"/>
      <c r="K238" s="202">
        <f t="shared" si="30"/>
        <v>0</v>
      </c>
      <c r="L238" s="203">
        <f t="shared" si="31"/>
        <v>0</v>
      </c>
      <c r="M238" s="221"/>
    </row>
    <row r="239" spans="1:13" ht="11.25" hidden="1" customHeight="1">
      <c r="A239" s="206" t="s">
        <v>206</v>
      </c>
      <c r="B239" s="221"/>
      <c r="C239" s="221"/>
      <c r="D239" s="221"/>
      <c r="E239" s="221"/>
      <c r="F239" s="221"/>
      <c r="G239" s="202">
        <f t="shared" si="28"/>
        <v>0</v>
      </c>
      <c r="H239" s="203">
        <f t="shared" si="29"/>
        <v>0</v>
      </c>
      <c r="I239" s="221"/>
      <c r="J239" s="221"/>
      <c r="K239" s="202">
        <f t="shared" si="30"/>
        <v>0</v>
      </c>
      <c r="L239" s="203">
        <f t="shared" si="31"/>
        <v>0</v>
      </c>
      <c r="M239" s="221"/>
    </row>
    <row r="240" spans="1:13" ht="11.25" hidden="1" customHeight="1">
      <c r="A240" s="206" t="s">
        <v>164</v>
      </c>
      <c r="B240" s="221"/>
      <c r="C240" s="221"/>
      <c r="D240" s="221"/>
      <c r="E240" s="221"/>
      <c r="F240" s="221"/>
      <c r="G240" s="202">
        <f t="shared" si="28"/>
        <v>0</v>
      </c>
      <c r="H240" s="203">
        <f t="shared" si="29"/>
        <v>0</v>
      </c>
      <c r="I240" s="221"/>
      <c r="J240" s="221"/>
      <c r="K240" s="202">
        <f t="shared" si="30"/>
        <v>0</v>
      </c>
      <c r="L240" s="203">
        <f t="shared" si="31"/>
        <v>0</v>
      </c>
      <c r="M240" s="221"/>
    </row>
    <row r="241" spans="1:13" ht="11.25" hidden="1" customHeight="1">
      <c r="A241" s="205" t="s">
        <v>207</v>
      </c>
      <c r="B241" s="221"/>
      <c r="C241" s="221">
        <f>SUM(C242:C248)</f>
        <v>0</v>
      </c>
      <c r="D241" s="221">
        <f>SUM(D242:D248)</f>
        <v>0</v>
      </c>
      <c r="E241" s="221">
        <f>SUM(E242:E248)</f>
        <v>0</v>
      </c>
      <c r="F241" s="221">
        <f>SUM(F242:F248)</f>
        <v>0</v>
      </c>
      <c r="G241" s="202">
        <f t="shared" si="28"/>
        <v>0</v>
      </c>
      <c r="H241" s="203">
        <f t="shared" si="29"/>
        <v>0</v>
      </c>
      <c r="I241" s="221">
        <f>SUM(I242:I248)</f>
        <v>0</v>
      </c>
      <c r="J241" s="221">
        <f>SUM(J242:J248)</f>
        <v>0</v>
      </c>
      <c r="K241" s="202">
        <f t="shared" si="30"/>
        <v>0</v>
      </c>
      <c r="L241" s="203">
        <f t="shared" si="31"/>
        <v>0</v>
      </c>
      <c r="M241" s="221">
        <f>SUM(M242:M248)</f>
        <v>0</v>
      </c>
    </row>
    <row r="242" spans="1:13" ht="11.25" hidden="1" customHeight="1">
      <c r="A242" s="206" t="s">
        <v>208</v>
      </c>
      <c r="B242" s="221"/>
      <c r="C242" s="221"/>
      <c r="D242" s="221"/>
      <c r="E242" s="221"/>
      <c r="F242" s="221"/>
      <c r="G242" s="202">
        <f t="shared" si="28"/>
        <v>0</v>
      </c>
      <c r="H242" s="203">
        <f t="shared" si="29"/>
        <v>0</v>
      </c>
      <c r="I242" s="221"/>
      <c r="J242" s="221"/>
      <c r="K242" s="202">
        <f t="shared" si="30"/>
        <v>0</v>
      </c>
      <c r="L242" s="203">
        <f t="shared" si="31"/>
        <v>0</v>
      </c>
      <c r="M242" s="221"/>
    </row>
    <row r="243" spans="1:13" ht="11.25" hidden="1" customHeight="1">
      <c r="A243" s="206" t="s">
        <v>209</v>
      </c>
      <c r="B243" s="221"/>
      <c r="C243" s="221"/>
      <c r="D243" s="221"/>
      <c r="E243" s="221"/>
      <c r="F243" s="221"/>
      <c r="G243" s="202">
        <f t="shared" si="28"/>
        <v>0</v>
      </c>
      <c r="H243" s="203">
        <f t="shared" si="29"/>
        <v>0</v>
      </c>
      <c r="I243" s="221"/>
      <c r="J243" s="221"/>
      <c r="K243" s="202">
        <f t="shared" si="30"/>
        <v>0</v>
      </c>
      <c r="L243" s="203">
        <f t="shared" si="31"/>
        <v>0</v>
      </c>
      <c r="M243" s="221"/>
    </row>
    <row r="244" spans="1:13" ht="11.25" hidden="1" customHeight="1">
      <c r="A244" s="206" t="s">
        <v>210</v>
      </c>
      <c r="B244" s="221"/>
      <c r="C244" s="221"/>
      <c r="D244" s="221"/>
      <c r="E244" s="221"/>
      <c r="F244" s="221"/>
      <c r="G244" s="202">
        <f t="shared" si="28"/>
        <v>0</v>
      </c>
      <c r="H244" s="203">
        <f t="shared" si="29"/>
        <v>0</v>
      </c>
      <c r="I244" s="221"/>
      <c r="J244" s="221"/>
      <c r="K244" s="202">
        <f t="shared" si="30"/>
        <v>0</v>
      </c>
      <c r="L244" s="203">
        <f t="shared" si="31"/>
        <v>0</v>
      </c>
      <c r="M244" s="221"/>
    </row>
    <row r="245" spans="1:13" ht="11.25" hidden="1" customHeight="1">
      <c r="A245" s="206" t="s">
        <v>211</v>
      </c>
      <c r="B245" s="221"/>
      <c r="C245" s="221"/>
      <c r="D245" s="221"/>
      <c r="E245" s="221"/>
      <c r="F245" s="221"/>
      <c r="G245" s="202">
        <f t="shared" si="28"/>
        <v>0</v>
      </c>
      <c r="H245" s="203">
        <f t="shared" si="29"/>
        <v>0</v>
      </c>
      <c r="I245" s="221"/>
      <c r="J245" s="221"/>
      <c r="K245" s="202">
        <f t="shared" si="30"/>
        <v>0</v>
      </c>
      <c r="L245" s="203">
        <f t="shared" si="31"/>
        <v>0</v>
      </c>
      <c r="M245" s="221"/>
    </row>
    <row r="246" spans="1:13" ht="11.25" hidden="1" customHeight="1">
      <c r="A246" s="206" t="s">
        <v>212</v>
      </c>
      <c r="B246" s="221"/>
      <c r="C246" s="221"/>
      <c r="D246" s="221"/>
      <c r="E246" s="221"/>
      <c r="F246" s="221"/>
      <c r="G246" s="202">
        <f t="shared" si="28"/>
        <v>0</v>
      </c>
      <c r="H246" s="203">
        <f t="shared" si="29"/>
        <v>0</v>
      </c>
      <c r="I246" s="221"/>
      <c r="J246" s="221"/>
      <c r="K246" s="202">
        <f t="shared" si="30"/>
        <v>0</v>
      </c>
      <c r="L246" s="203">
        <f t="shared" si="31"/>
        <v>0</v>
      </c>
      <c r="M246" s="221"/>
    </row>
    <row r="247" spans="1:13" ht="11.25" hidden="1" customHeight="1">
      <c r="A247" s="206" t="s">
        <v>213</v>
      </c>
      <c r="B247" s="221"/>
      <c r="C247" s="221"/>
      <c r="D247" s="221"/>
      <c r="E247" s="221"/>
      <c r="F247" s="221"/>
      <c r="G247" s="202">
        <f t="shared" si="28"/>
        <v>0</v>
      </c>
      <c r="H247" s="203">
        <f t="shared" si="29"/>
        <v>0</v>
      </c>
      <c r="I247" s="221"/>
      <c r="J247" s="221"/>
      <c r="K247" s="202">
        <f t="shared" si="30"/>
        <v>0</v>
      </c>
      <c r="L247" s="203">
        <f t="shared" si="31"/>
        <v>0</v>
      </c>
      <c r="M247" s="221"/>
    </row>
    <row r="248" spans="1:13" ht="11.25" hidden="1" customHeight="1">
      <c r="A248" s="206" t="s">
        <v>164</v>
      </c>
      <c r="B248" s="221"/>
      <c r="C248" s="221"/>
      <c r="D248" s="221"/>
      <c r="E248" s="221"/>
      <c r="F248" s="221"/>
      <c r="G248" s="202">
        <f t="shared" si="28"/>
        <v>0</v>
      </c>
      <c r="H248" s="203">
        <f t="shared" si="29"/>
        <v>0</v>
      </c>
      <c r="I248" s="221"/>
      <c r="J248" s="221"/>
      <c r="K248" s="202">
        <f t="shared" si="30"/>
        <v>0</v>
      </c>
      <c r="L248" s="203">
        <f t="shared" si="31"/>
        <v>0</v>
      </c>
      <c r="M248" s="221"/>
    </row>
    <row r="249" spans="1:13" ht="11.25" hidden="1" customHeight="1">
      <c r="A249" s="205" t="s">
        <v>214</v>
      </c>
      <c r="B249" s="221"/>
      <c r="C249" s="221">
        <f>SUM(C250:C254)</f>
        <v>0</v>
      </c>
      <c r="D249" s="221">
        <f>SUM(D250:D254)</f>
        <v>0</v>
      </c>
      <c r="E249" s="221">
        <f>SUM(E250:E254)</f>
        <v>0</v>
      </c>
      <c r="F249" s="221">
        <f>SUM(F250:F254)</f>
        <v>0</v>
      </c>
      <c r="G249" s="202">
        <f t="shared" si="28"/>
        <v>0</v>
      </c>
      <c r="H249" s="203">
        <f t="shared" si="29"/>
        <v>0</v>
      </c>
      <c r="I249" s="221">
        <f>SUM(I250:I254)</f>
        <v>0</v>
      </c>
      <c r="J249" s="221">
        <f>SUM(J250:J254)</f>
        <v>0</v>
      </c>
      <c r="K249" s="202">
        <f t="shared" si="30"/>
        <v>0</v>
      </c>
      <c r="L249" s="203">
        <f t="shared" si="31"/>
        <v>0</v>
      </c>
      <c r="M249" s="221">
        <f>SUM(M250:M254)</f>
        <v>0</v>
      </c>
    </row>
    <row r="250" spans="1:13" ht="11.25" hidden="1" customHeight="1">
      <c r="A250" s="206" t="s">
        <v>215</v>
      </c>
      <c r="B250" s="221"/>
      <c r="C250" s="221"/>
      <c r="D250" s="221"/>
      <c r="E250" s="221"/>
      <c r="F250" s="221"/>
      <c r="G250" s="202">
        <f t="shared" si="28"/>
        <v>0</v>
      </c>
      <c r="H250" s="203">
        <f t="shared" si="29"/>
        <v>0</v>
      </c>
      <c r="I250" s="221"/>
      <c r="J250" s="221"/>
      <c r="K250" s="202">
        <f t="shared" si="30"/>
        <v>0</v>
      </c>
      <c r="L250" s="203">
        <f t="shared" si="31"/>
        <v>0</v>
      </c>
      <c r="M250" s="221"/>
    </row>
    <row r="251" spans="1:13" ht="11.25" hidden="1" customHeight="1">
      <c r="A251" s="206" t="s">
        <v>216</v>
      </c>
      <c r="B251" s="221"/>
      <c r="C251" s="221"/>
      <c r="D251" s="221"/>
      <c r="E251" s="221"/>
      <c r="F251" s="221"/>
      <c r="G251" s="202">
        <f t="shared" si="28"/>
        <v>0</v>
      </c>
      <c r="H251" s="203">
        <f t="shared" si="29"/>
        <v>0</v>
      </c>
      <c r="I251" s="221"/>
      <c r="J251" s="221"/>
      <c r="K251" s="202">
        <f t="shared" si="30"/>
        <v>0</v>
      </c>
      <c r="L251" s="203">
        <f t="shared" si="31"/>
        <v>0</v>
      </c>
      <c r="M251" s="221"/>
    </row>
    <row r="252" spans="1:13" ht="11.25" hidden="1" customHeight="1">
      <c r="A252" s="206" t="s">
        <v>217</v>
      </c>
      <c r="B252" s="221"/>
      <c r="C252" s="221"/>
      <c r="D252" s="221"/>
      <c r="E252" s="221"/>
      <c r="F252" s="221"/>
      <c r="G252" s="202">
        <f t="shared" si="28"/>
        <v>0</v>
      </c>
      <c r="H252" s="203">
        <f t="shared" si="29"/>
        <v>0</v>
      </c>
      <c r="I252" s="221"/>
      <c r="J252" s="221"/>
      <c r="K252" s="202">
        <f t="shared" si="30"/>
        <v>0</v>
      </c>
      <c r="L252" s="203">
        <f t="shared" si="31"/>
        <v>0</v>
      </c>
      <c r="M252" s="221"/>
    </row>
    <row r="253" spans="1:13" ht="11.25" hidden="1" customHeight="1">
      <c r="A253" s="206" t="s">
        <v>218</v>
      </c>
      <c r="B253" s="221"/>
      <c r="C253" s="221"/>
      <c r="D253" s="221"/>
      <c r="E253" s="221"/>
      <c r="F253" s="221"/>
      <c r="G253" s="202">
        <f t="shared" ref="G253:G284" si="32">F253/F$181</f>
        <v>0</v>
      </c>
      <c r="H253" s="203">
        <f t="shared" ref="H253:H284" si="33">D253-F253</f>
        <v>0</v>
      </c>
      <c r="I253" s="221"/>
      <c r="J253" s="221"/>
      <c r="K253" s="202">
        <f t="shared" ref="K253:K284" si="34">J253/J$181</f>
        <v>0</v>
      </c>
      <c r="L253" s="203">
        <f t="shared" ref="L253:L284" si="35">D253-J253</f>
        <v>0</v>
      </c>
      <c r="M253" s="221"/>
    </row>
    <row r="254" spans="1:13" ht="11.25" hidden="1" customHeight="1">
      <c r="A254" s="206" t="s">
        <v>164</v>
      </c>
      <c r="B254" s="221"/>
      <c r="C254" s="221"/>
      <c r="D254" s="221"/>
      <c r="E254" s="221"/>
      <c r="F254" s="221"/>
      <c r="G254" s="202">
        <f t="shared" si="32"/>
        <v>0</v>
      </c>
      <c r="H254" s="203">
        <f t="shared" si="33"/>
        <v>0</v>
      </c>
      <c r="I254" s="221"/>
      <c r="J254" s="221"/>
      <c r="K254" s="202">
        <f t="shared" si="34"/>
        <v>0</v>
      </c>
      <c r="L254" s="203">
        <f t="shared" si="35"/>
        <v>0</v>
      </c>
      <c r="M254" s="221"/>
    </row>
    <row r="255" spans="1:13" ht="11.25" hidden="1" customHeight="1">
      <c r="A255" s="205" t="s">
        <v>219</v>
      </c>
      <c r="B255" s="221"/>
      <c r="C255" s="221">
        <f>SUM(C256:C264)</f>
        <v>0</v>
      </c>
      <c r="D255" s="221">
        <f>SUM(D256:D264)</f>
        <v>0</v>
      </c>
      <c r="E255" s="221">
        <f>SUM(E256:E264)</f>
        <v>0</v>
      </c>
      <c r="F255" s="221">
        <f>SUM(F256:F264)</f>
        <v>0</v>
      </c>
      <c r="G255" s="202">
        <f t="shared" si="32"/>
        <v>0</v>
      </c>
      <c r="H255" s="203">
        <f t="shared" si="33"/>
        <v>0</v>
      </c>
      <c r="I255" s="221">
        <f>SUM(I256:I264)</f>
        <v>0</v>
      </c>
      <c r="J255" s="221">
        <f>SUM(J256:J264)</f>
        <v>0</v>
      </c>
      <c r="K255" s="202">
        <f t="shared" si="34"/>
        <v>0</v>
      </c>
      <c r="L255" s="203">
        <f t="shared" si="35"/>
        <v>0</v>
      </c>
      <c r="M255" s="221">
        <f>SUM(M256:M264)</f>
        <v>0</v>
      </c>
    </row>
    <row r="256" spans="1:13" ht="11.25" hidden="1" customHeight="1">
      <c r="A256" s="206" t="s">
        <v>220</v>
      </c>
      <c r="B256" s="221"/>
      <c r="C256" s="221"/>
      <c r="D256" s="221"/>
      <c r="E256" s="221"/>
      <c r="F256" s="221"/>
      <c r="G256" s="202">
        <f t="shared" si="32"/>
        <v>0</v>
      </c>
      <c r="H256" s="203">
        <f t="shared" si="33"/>
        <v>0</v>
      </c>
      <c r="I256" s="221"/>
      <c r="J256" s="221"/>
      <c r="K256" s="202">
        <f t="shared" si="34"/>
        <v>0</v>
      </c>
      <c r="L256" s="203">
        <f t="shared" si="35"/>
        <v>0</v>
      </c>
      <c r="M256" s="221"/>
    </row>
    <row r="257" spans="1:13" ht="11.25" hidden="1" customHeight="1">
      <c r="A257" s="206" t="s">
        <v>221</v>
      </c>
      <c r="B257" s="221"/>
      <c r="C257" s="221"/>
      <c r="D257" s="221"/>
      <c r="E257" s="221"/>
      <c r="F257" s="221"/>
      <c r="G257" s="202">
        <f t="shared" si="32"/>
        <v>0</v>
      </c>
      <c r="H257" s="203">
        <f t="shared" si="33"/>
        <v>0</v>
      </c>
      <c r="I257" s="221"/>
      <c r="J257" s="221"/>
      <c r="K257" s="202">
        <f t="shared" si="34"/>
        <v>0</v>
      </c>
      <c r="L257" s="203">
        <f t="shared" si="35"/>
        <v>0</v>
      </c>
      <c r="M257" s="221"/>
    </row>
    <row r="258" spans="1:13" ht="11.25" hidden="1" customHeight="1">
      <c r="A258" s="206" t="s">
        <v>222</v>
      </c>
      <c r="B258" s="221"/>
      <c r="C258" s="221"/>
      <c r="D258" s="221"/>
      <c r="E258" s="221"/>
      <c r="F258" s="221"/>
      <c r="G258" s="202">
        <f t="shared" si="32"/>
        <v>0</v>
      </c>
      <c r="H258" s="203">
        <f t="shared" si="33"/>
        <v>0</v>
      </c>
      <c r="I258" s="221"/>
      <c r="J258" s="221"/>
      <c r="K258" s="202">
        <f t="shared" si="34"/>
        <v>0</v>
      </c>
      <c r="L258" s="203">
        <f t="shared" si="35"/>
        <v>0</v>
      </c>
      <c r="M258" s="221"/>
    </row>
    <row r="259" spans="1:13" ht="11.25" hidden="1" customHeight="1">
      <c r="A259" s="206" t="s">
        <v>223</v>
      </c>
      <c r="B259" s="221"/>
      <c r="C259" s="221"/>
      <c r="D259" s="221"/>
      <c r="E259" s="221"/>
      <c r="F259" s="221"/>
      <c r="G259" s="202">
        <f t="shared" si="32"/>
        <v>0</v>
      </c>
      <c r="H259" s="203">
        <f t="shared" si="33"/>
        <v>0</v>
      </c>
      <c r="I259" s="221"/>
      <c r="J259" s="221"/>
      <c r="K259" s="202">
        <f t="shared" si="34"/>
        <v>0</v>
      </c>
      <c r="L259" s="203">
        <f t="shared" si="35"/>
        <v>0</v>
      </c>
      <c r="M259" s="221"/>
    </row>
    <row r="260" spans="1:13" ht="11.25" hidden="1" customHeight="1">
      <c r="A260" s="206" t="s">
        <v>224</v>
      </c>
      <c r="B260" s="221"/>
      <c r="C260" s="221"/>
      <c r="D260" s="221"/>
      <c r="E260" s="221"/>
      <c r="F260" s="221"/>
      <c r="G260" s="202">
        <f t="shared" si="32"/>
        <v>0</v>
      </c>
      <c r="H260" s="203">
        <f t="shared" si="33"/>
        <v>0</v>
      </c>
      <c r="I260" s="221"/>
      <c r="J260" s="221"/>
      <c r="K260" s="202">
        <f t="shared" si="34"/>
        <v>0</v>
      </c>
      <c r="L260" s="203">
        <f t="shared" si="35"/>
        <v>0</v>
      </c>
      <c r="M260" s="221"/>
    </row>
    <row r="261" spans="1:13" ht="11.25" hidden="1" customHeight="1">
      <c r="A261" s="206" t="s">
        <v>225</v>
      </c>
      <c r="B261" s="221"/>
      <c r="C261" s="221"/>
      <c r="D261" s="221"/>
      <c r="E261" s="221"/>
      <c r="F261" s="221"/>
      <c r="G261" s="202">
        <f t="shared" si="32"/>
        <v>0</v>
      </c>
      <c r="H261" s="203">
        <f t="shared" si="33"/>
        <v>0</v>
      </c>
      <c r="I261" s="221"/>
      <c r="J261" s="221"/>
      <c r="K261" s="202">
        <f t="shared" si="34"/>
        <v>0</v>
      </c>
      <c r="L261" s="203">
        <f t="shared" si="35"/>
        <v>0</v>
      </c>
      <c r="M261" s="221"/>
    </row>
    <row r="262" spans="1:13" ht="11.25" hidden="1" customHeight="1">
      <c r="A262" s="206" t="s">
        <v>226</v>
      </c>
      <c r="B262" s="221"/>
      <c r="C262" s="221"/>
      <c r="D262" s="221"/>
      <c r="E262" s="221"/>
      <c r="F262" s="221"/>
      <c r="G262" s="202">
        <f t="shared" si="32"/>
        <v>0</v>
      </c>
      <c r="H262" s="203">
        <f t="shared" si="33"/>
        <v>0</v>
      </c>
      <c r="I262" s="221"/>
      <c r="J262" s="221"/>
      <c r="K262" s="202">
        <f t="shared" si="34"/>
        <v>0</v>
      </c>
      <c r="L262" s="203">
        <f t="shared" si="35"/>
        <v>0</v>
      </c>
      <c r="M262" s="221"/>
    </row>
    <row r="263" spans="1:13" ht="11.25" hidden="1" customHeight="1">
      <c r="A263" s="206" t="s">
        <v>227</v>
      </c>
      <c r="B263" s="221"/>
      <c r="C263" s="221"/>
      <c r="D263" s="221"/>
      <c r="E263" s="221"/>
      <c r="F263" s="221"/>
      <c r="G263" s="202">
        <f t="shared" si="32"/>
        <v>0</v>
      </c>
      <c r="H263" s="203">
        <f t="shared" si="33"/>
        <v>0</v>
      </c>
      <c r="I263" s="221"/>
      <c r="J263" s="221"/>
      <c r="K263" s="202">
        <f t="shared" si="34"/>
        <v>0</v>
      </c>
      <c r="L263" s="203">
        <f t="shared" si="35"/>
        <v>0</v>
      </c>
      <c r="M263" s="221"/>
    </row>
    <row r="264" spans="1:13" ht="11.25" hidden="1" customHeight="1">
      <c r="A264" s="206" t="s">
        <v>164</v>
      </c>
      <c r="B264" s="221"/>
      <c r="C264" s="221"/>
      <c r="D264" s="221"/>
      <c r="E264" s="221"/>
      <c r="F264" s="221"/>
      <c r="G264" s="202">
        <f t="shared" si="32"/>
        <v>0</v>
      </c>
      <c r="H264" s="203">
        <f t="shared" si="33"/>
        <v>0</v>
      </c>
      <c r="I264" s="221"/>
      <c r="J264" s="221"/>
      <c r="K264" s="202">
        <f t="shared" si="34"/>
        <v>0</v>
      </c>
      <c r="L264" s="203">
        <f t="shared" si="35"/>
        <v>0</v>
      </c>
      <c r="M264" s="221"/>
    </row>
    <row r="265" spans="1:13" ht="11.25" hidden="1" customHeight="1">
      <c r="A265" s="205" t="s">
        <v>228</v>
      </c>
      <c r="B265" s="221"/>
      <c r="C265" s="221">
        <f>SUM(C266:C268)</f>
        <v>0</v>
      </c>
      <c r="D265" s="221">
        <f>SUM(D266:D268)</f>
        <v>0</v>
      </c>
      <c r="E265" s="221">
        <f>SUM(E266:E268)</f>
        <v>0</v>
      </c>
      <c r="F265" s="221">
        <f>SUM(F266:F268)</f>
        <v>0</v>
      </c>
      <c r="G265" s="202">
        <f t="shared" si="32"/>
        <v>0</v>
      </c>
      <c r="H265" s="203">
        <f t="shared" si="33"/>
        <v>0</v>
      </c>
      <c r="I265" s="221">
        <f>SUM(I266:I268)</f>
        <v>0</v>
      </c>
      <c r="J265" s="221">
        <f>SUM(J266:J268)</f>
        <v>0</v>
      </c>
      <c r="K265" s="202">
        <f t="shared" si="34"/>
        <v>0</v>
      </c>
      <c r="L265" s="203">
        <f t="shared" si="35"/>
        <v>0</v>
      </c>
      <c r="M265" s="221">
        <f>SUM(M266:M268)</f>
        <v>0</v>
      </c>
    </row>
    <row r="266" spans="1:13" ht="11.25" hidden="1" customHeight="1">
      <c r="A266" s="206" t="s">
        <v>229</v>
      </c>
      <c r="B266" s="221"/>
      <c r="C266" s="221"/>
      <c r="D266" s="221"/>
      <c r="E266" s="221"/>
      <c r="F266" s="221"/>
      <c r="G266" s="202">
        <f t="shared" si="32"/>
        <v>0</v>
      </c>
      <c r="H266" s="203">
        <f t="shared" si="33"/>
        <v>0</v>
      </c>
      <c r="I266" s="221"/>
      <c r="J266" s="221"/>
      <c r="K266" s="202">
        <f t="shared" si="34"/>
        <v>0</v>
      </c>
      <c r="L266" s="203">
        <f t="shared" si="35"/>
        <v>0</v>
      </c>
      <c r="M266" s="221"/>
    </row>
    <row r="267" spans="1:13" ht="11.25" hidden="1" customHeight="1">
      <c r="A267" s="206" t="s">
        <v>230</v>
      </c>
      <c r="B267" s="221"/>
      <c r="C267" s="221"/>
      <c r="D267" s="221"/>
      <c r="E267" s="221"/>
      <c r="F267" s="221"/>
      <c r="G267" s="202">
        <f t="shared" si="32"/>
        <v>0</v>
      </c>
      <c r="H267" s="203">
        <f t="shared" si="33"/>
        <v>0</v>
      </c>
      <c r="I267" s="221"/>
      <c r="J267" s="221"/>
      <c r="K267" s="202">
        <f t="shared" si="34"/>
        <v>0</v>
      </c>
      <c r="L267" s="203">
        <f t="shared" si="35"/>
        <v>0</v>
      </c>
      <c r="M267" s="221"/>
    </row>
    <row r="268" spans="1:13" ht="11.25" hidden="1" customHeight="1">
      <c r="A268" s="206" t="s">
        <v>164</v>
      </c>
      <c r="B268" s="221"/>
      <c r="C268" s="221"/>
      <c r="D268" s="221"/>
      <c r="E268" s="221"/>
      <c r="F268" s="221"/>
      <c r="G268" s="202">
        <f t="shared" si="32"/>
        <v>0</v>
      </c>
      <c r="H268" s="203">
        <f t="shared" si="33"/>
        <v>0</v>
      </c>
      <c r="I268" s="221"/>
      <c r="J268" s="221"/>
      <c r="K268" s="202">
        <f t="shared" si="34"/>
        <v>0</v>
      </c>
      <c r="L268" s="203">
        <f t="shared" si="35"/>
        <v>0</v>
      </c>
      <c r="M268" s="221"/>
    </row>
    <row r="269" spans="1:13" ht="11.25" hidden="1" customHeight="1">
      <c r="A269" s="205" t="s">
        <v>231</v>
      </c>
      <c r="B269" s="221"/>
      <c r="C269" s="221">
        <f>SUM(C270:C273)</f>
        <v>0</v>
      </c>
      <c r="D269" s="221">
        <f>SUM(D270:D273)</f>
        <v>0</v>
      </c>
      <c r="E269" s="221">
        <f>SUM(E270:E273)</f>
        <v>0</v>
      </c>
      <c r="F269" s="221">
        <f>SUM(F270:F273)</f>
        <v>0</v>
      </c>
      <c r="G269" s="202">
        <f t="shared" si="32"/>
        <v>0</v>
      </c>
      <c r="H269" s="203">
        <f t="shared" si="33"/>
        <v>0</v>
      </c>
      <c r="I269" s="221">
        <f>SUM(I270:I273)</f>
        <v>0</v>
      </c>
      <c r="J269" s="221">
        <f>SUM(J270:J273)</f>
        <v>0</v>
      </c>
      <c r="K269" s="202">
        <f t="shared" si="34"/>
        <v>0</v>
      </c>
      <c r="L269" s="203">
        <f t="shared" si="35"/>
        <v>0</v>
      </c>
      <c r="M269" s="221">
        <f>SUM(M270:M273)</f>
        <v>0</v>
      </c>
    </row>
    <row r="270" spans="1:13" ht="11.25" hidden="1" customHeight="1">
      <c r="A270" s="206" t="s">
        <v>232</v>
      </c>
      <c r="B270" s="221"/>
      <c r="C270" s="221"/>
      <c r="D270" s="221"/>
      <c r="E270" s="221"/>
      <c r="F270" s="221"/>
      <c r="G270" s="202">
        <f t="shared" si="32"/>
        <v>0</v>
      </c>
      <c r="H270" s="203">
        <f t="shared" si="33"/>
        <v>0</v>
      </c>
      <c r="I270" s="221"/>
      <c r="J270" s="221"/>
      <c r="K270" s="202">
        <f t="shared" si="34"/>
        <v>0</v>
      </c>
      <c r="L270" s="203">
        <f t="shared" si="35"/>
        <v>0</v>
      </c>
      <c r="M270" s="221"/>
    </row>
    <row r="271" spans="1:13" ht="11.25" hidden="1" customHeight="1">
      <c r="A271" s="206" t="s">
        <v>233</v>
      </c>
      <c r="B271" s="221"/>
      <c r="C271" s="221"/>
      <c r="D271" s="221"/>
      <c r="E271" s="221"/>
      <c r="F271" s="221"/>
      <c r="G271" s="202">
        <f t="shared" si="32"/>
        <v>0</v>
      </c>
      <c r="H271" s="203">
        <f t="shared" si="33"/>
        <v>0</v>
      </c>
      <c r="I271" s="221"/>
      <c r="J271" s="221"/>
      <c r="K271" s="202">
        <f t="shared" si="34"/>
        <v>0</v>
      </c>
      <c r="L271" s="203">
        <f t="shared" si="35"/>
        <v>0</v>
      </c>
      <c r="M271" s="221"/>
    </row>
    <row r="272" spans="1:13" ht="11.25" hidden="1" customHeight="1">
      <c r="A272" s="206" t="s">
        <v>234</v>
      </c>
      <c r="B272" s="221"/>
      <c r="C272" s="221"/>
      <c r="D272" s="221"/>
      <c r="E272" s="221"/>
      <c r="F272" s="221"/>
      <c r="G272" s="202">
        <f t="shared" si="32"/>
        <v>0</v>
      </c>
      <c r="H272" s="203">
        <f t="shared" si="33"/>
        <v>0</v>
      </c>
      <c r="I272" s="221"/>
      <c r="J272" s="221"/>
      <c r="K272" s="202">
        <f t="shared" si="34"/>
        <v>0</v>
      </c>
      <c r="L272" s="203">
        <f t="shared" si="35"/>
        <v>0</v>
      </c>
      <c r="M272" s="221"/>
    </row>
    <row r="273" spans="1:13" ht="11.25" hidden="1" customHeight="1">
      <c r="A273" s="206" t="s">
        <v>164</v>
      </c>
      <c r="B273" s="221"/>
      <c r="C273" s="221"/>
      <c r="D273" s="221"/>
      <c r="E273" s="221"/>
      <c r="F273" s="221"/>
      <c r="G273" s="202">
        <f t="shared" si="32"/>
        <v>0</v>
      </c>
      <c r="H273" s="203">
        <f t="shared" si="33"/>
        <v>0</v>
      </c>
      <c r="I273" s="221"/>
      <c r="J273" s="221"/>
      <c r="K273" s="202">
        <f t="shared" si="34"/>
        <v>0</v>
      </c>
      <c r="L273" s="203">
        <f t="shared" si="35"/>
        <v>0</v>
      </c>
      <c r="M273" s="221"/>
    </row>
    <row r="274" spans="1:13" ht="11.25" hidden="1" customHeight="1">
      <c r="A274" s="205" t="s">
        <v>235</v>
      </c>
      <c r="B274" s="221"/>
      <c r="C274" s="221">
        <f>SUM(C275:C278)</f>
        <v>0</v>
      </c>
      <c r="D274" s="221">
        <f>SUM(D275:D278)</f>
        <v>0</v>
      </c>
      <c r="E274" s="221">
        <f>SUM(E275:E278)</f>
        <v>0</v>
      </c>
      <c r="F274" s="221">
        <f>SUM(F275:F278)</f>
        <v>0</v>
      </c>
      <c r="G274" s="202">
        <f t="shared" si="32"/>
        <v>0</v>
      </c>
      <c r="H274" s="203">
        <f t="shared" si="33"/>
        <v>0</v>
      </c>
      <c r="I274" s="221">
        <f>SUM(I275:I278)</f>
        <v>0</v>
      </c>
      <c r="J274" s="221">
        <f>SUM(J275:J278)</f>
        <v>0</v>
      </c>
      <c r="K274" s="202">
        <f t="shared" si="34"/>
        <v>0</v>
      </c>
      <c r="L274" s="203">
        <f t="shared" si="35"/>
        <v>0</v>
      </c>
      <c r="M274" s="221">
        <f>SUM(M275:M278)</f>
        <v>0</v>
      </c>
    </row>
    <row r="275" spans="1:13" ht="11.25" hidden="1" customHeight="1">
      <c r="A275" s="206" t="s">
        <v>236</v>
      </c>
      <c r="B275" s="221"/>
      <c r="C275" s="221"/>
      <c r="D275" s="221"/>
      <c r="E275" s="221"/>
      <c r="F275" s="221"/>
      <c r="G275" s="202">
        <f t="shared" si="32"/>
        <v>0</v>
      </c>
      <c r="H275" s="203">
        <f t="shared" si="33"/>
        <v>0</v>
      </c>
      <c r="I275" s="221"/>
      <c r="J275" s="221"/>
      <c r="K275" s="202">
        <f t="shared" si="34"/>
        <v>0</v>
      </c>
      <c r="L275" s="203">
        <f t="shared" si="35"/>
        <v>0</v>
      </c>
      <c r="M275" s="221"/>
    </row>
    <row r="276" spans="1:13" ht="11.25" hidden="1" customHeight="1">
      <c r="A276" s="206" t="s">
        <v>237</v>
      </c>
      <c r="B276" s="221"/>
      <c r="C276" s="221"/>
      <c r="D276" s="221"/>
      <c r="E276" s="221"/>
      <c r="F276" s="221"/>
      <c r="G276" s="202">
        <f t="shared" si="32"/>
        <v>0</v>
      </c>
      <c r="H276" s="203">
        <f t="shared" si="33"/>
        <v>0</v>
      </c>
      <c r="I276" s="221"/>
      <c r="J276" s="221"/>
      <c r="K276" s="202">
        <f t="shared" si="34"/>
        <v>0</v>
      </c>
      <c r="L276" s="203">
        <f t="shared" si="35"/>
        <v>0</v>
      </c>
      <c r="M276" s="221"/>
    </row>
    <row r="277" spans="1:13" ht="11.25" hidden="1" customHeight="1">
      <c r="A277" s="206" t="s">
        <v>238</v>
      </c>
      <c r="B277" s="221"/>
      <c r="C277" s="221"/>
      <c r="D277" s="221"/>
      <c r="E277" s="221"/>
      <c r="F277" s="221"/>
      <c r="G277" s="202">
        <f t="shared" si="32"/>
        <v>0</v>
      </c>
      <c r="H277" s="203">
        <f t="shared" si="33"/>
        <v>0</v>
      </c>
      <c r="I277" s="221"/>
      <c r="J277" s="221"/>
      <c r="K277" s="202">
        <f t="shared" si="34"/>
        <v>0</v>
      </c>
      <c r="L277" s="203">
        <f t="shared" si="35"/>
        <v>0</v>
      </c>
      <c r="M277" s="221"/>
    </row>
    <row r="278" spans="1:13" ht="11.25" hidden="1" customHeight="1">
      <c r="A278" s="206" t="s">
        <v>164</v>
      </c>
      <c r="B278" s="221"/>
      <c r="C278" s="221"/>
      <c r="D278" s="221"/>
      <c r="E278" s="221"/>
      <c r="F278" s="221"/>
      <c r="G278" s="202">
        <f t="shared" si="32"/>
        <v>0</v>
      </c>
      <c r="H278" s="203">
        <f t="shared" si="33"/>
        <v>0</v>
      </c>
      <c r="I278" s="221"/>
      <c r="J278" s="221"/>
      <c r="K278" s="202">
        <f t="shared" si="34"/>
        <v>0</v>
      </c>
      <c r="L278" s="203">
        <f t="shared" si="35"/>
        <v>0</v>
      </c>
      <c r="M278" s="221"/>
    </row>
    <row r="279" spans="1:13" ht="11.25" hidden="1" customHeight="1">
      <c r="A279" s="205" t="s">
        <v>239</v>
      </c>
      <c r="B279" s="221"/>
      <c r="C279" s="221">
        <f>SUM(C280:C282)</f>
        <v>0</v>
      </c>
      <c r="D279" s="221">
        <f>SUM(D280:D282)</f>
        <v>0</v>
      </c>
      <c r="E279" s="221">
        <f>SUM(E280:E282)</f>
        <v>0</v>
      </c>
      <c r="F279" s="221">
        <f>SUM(F280:F282)</f>
        <v>0</v>
      </c>
      <c r="G279" s="202">
        <f t="shared" si="32"/>
        <v>0</v>
      </c>
      <c r="H279" s="203">
        <f t="shared" si="33"/>
        <v>0</v>
      </c>
      <c r="I279" s="221">
        <f>SUM(I280:I282)</f>
        <v>0</v>
      </c>
      <c r="J279" s="221">
        <f>SUM(J280:J282)</f>
        <v>0</v>
      </c>
      <c r="K279" s="202">
        <f t="shared" si="34"/>
        <v>0</v>
      </c>
      <c r="L279" s="203">
        <f t="shared" si="35"/>
        <v>0</v>
      </c>
      <c r="M279" s="221">
        <f>SUM(M280:M282)</f>
        <v>0</v>
      </c>
    </row>
    <row r="280" spans="1:13" ht="11.25" hidden="1" customHeight="1">
      <c r="A280" s="206" t="s">
        <v>240</v>
      </c>
      <c r="B280" s="221"/>
      <c r="C280" s="221"/>
      <c r="D280" s="221"/>
      <c r="E280" s="221"/>
      <c r="F280" s="221"/>
      <c r="G280" s="202">
        <f t="shared" si="32"/>
        <v>0</v>
      </c>
      <c r="H280" s="203">
        <f t="shared" si="33"/>
        <v>0</v>
      </c>
      <c r="I280" s="221"/>
      <c r="J280" s="221"/>
      <c r="K280" s="202">
        <f t="shared" si="34"/>
        <v>0</v>
      </c>
      <c r="L280" s="203">
        <f t="shared" si="35"/>
        <v>0</v>
      </c>
      <c r="M280" s="221"/>
    </row>
    <row r="281" spans="1:13" ht="11.25" hidden="1" customHeight="1">
      <c r="A281" s="206" t="s">
        <v>241</v>
      </c>
      <c r="B281" s="221"/>
      <c r="C281" s="221"/>
      <c r="D281" s="221"/>
      <c r="E281" s="221"/>
      <c r="F281" s="221"/>
      <c r="G281" s="202">
        <f t="shared" si="32"/>
        <v>0</v>
      </c>
      <c r="H281" s="203">
        <f t="shared" si="33"/>
        <v>0</v>
      </c>
      <c r="I281" s="221"/>
      <c r="J281" s="221"/>
      <c r="K281" s="202">
        <f t="shared" si="34"/>
        <v>0</v>
      </c>
      <c r="L281" s="203">
        <f t="shared" si="35"/>
        <v>0</v>
      </c>
      <c r="M281" s="221"/>
    </row>
    <row r="282" spans="1:13" ht="11.25" hidden="1" customHeight="1">
      <c r="A282" s="206" t="s">
        <v>164</v>
      </c>
      <c r="B282" s="221"/>
      <c r="C282" s="221"/>
      <c r="D282" s="221"/>
      <c r="E282" s="221"/>
      <c r="F282" s="221"/>
      <c r="G282" s="202">
        <f t="shared" si="32"/>
        <v>0</v>
      </c>
      <c r="H282" s="203">
        <f t="shared" si="33"/>
        <v>0</v>
      </c>
      <c r="I282" s="221"/>
      <c r="J282" s="221"/>
      <c r="K282" s="202">
        <f t="shared" si="34"/>
        <v>0</v>
      </c>
      <c r="L282" s="203">
        <f t="shared" si="35"/>
        <v>0</v>
      </c>
      <c r="M282" s="221"/>
    </row>
    <row r="283" spans="1:13" ht="11.25" hidden="1" customHeight="1">
      <c r="A283" s="205" t="s">
        <v>242</v>
      </c>
      <c r="B283" s="221"/>
      <c r="C283" s="221">
        <f>SUM(C284:C286)</f>
        <v>0</v>
      </c>
      <c r="D283" s="221">
        <f>SUM(D284:D286)</f>
        <v>0</v>
      </c>
      <c r="E283" s="221">
        <f>SUM(E284:E286)</f>
        <v>0</v>
      </c>
      <c r="F283" s="221">
        <f>SUM(F284:F286)</f>
        <v>0</v>
      </c>
      <c r="G283" s="202">
        <f t="shared" si="32"/>
        <v>0</v>
      </c>
      <c r="H283" s="203">
        <f t="shared" si="33"/>
        <v>0</v>
      </c>
      <c r="I283" s="221">
        <f>SUM(I284:I286)</f>
        <v>0</v>
      </c>
      <c r="J283" s="221">
        <f>SUM(J284:J286)</f>
        <v>0</v>
      </c>
      <c r="K283" s="202">
        <f t="shared" si="34"/>
        <v>0</v>
      </c>
      <c r="L283" s="203">
        <f t="shared" si="35"/>
        <v>0</v>
      </c>
      <c r="M283" s="221">
        <f>SUM(M284:M286)</f>
        <v>0</v>
      </c>
    </row>
    <row r="284" spans="1:13" ht="11.25" hidden="1" customHeight="1">
      <c r="A284" s="206" t="s">
        <v>243</v>
      </c>
      <c r="B284" s="221"/>
      <c r="C284" s="221"/>
      <c r="D284" s="221"/>
      <c r="E284" s="221"/>
      <c r="F284" s="221"/>
      <c r="G284" s="202">
        <f t="shared" si="32"/>
        <v>0</v>
      </c>
      <c r="H284" s="203">
        <f t="shared" si="33"/>
        <v>0</v>
      </c>
      <c r="I284" s="221"/>
      <c r="J284" s="221"/>
      <c r="K284" s="202">
        <f t="shared" si="34"/>
        <v>0</v>
      </c>
      <c r="L284" s="203">
        <f t="shared" si="35"/>
        <v>0</v>
      </c>
      <c r="M284" s="221"/>
    </row>
    <row r="285" spans="1:13" ht="11.25" hidden="1" customHeight="1">
      <c r="A285" s="206" t="s">
        <v>244</v>
      </c>
      <c r="B285" s="221"/>
      <c r="C285" s="221"/>
      <c r="D285" s="221"/>
      <c r="E285" s="221"/>
      <c r="F285" s="221"/>
      <c r="G285" s="202">
        <f t="shared" ref="G285:G316" si="36">F285/F$181</f>
        <v>0</v>
      </c>
      <c r="H285" s="203">
        <f t="shared" ref="H285:H316" si="37">D285-F285</f>
        <v>0</v>
      </c>
      <c r="I285" s="221"/>
      <c r="J285" s="221"/>
      <c r="K285" s="202">
        <f t="shared" ref="K285:K316" si="38">J285/J$181</f>
        <v>0</v>
      </c>
      <c r="L285" s="203">
        <f t="shared" ref="L285:L316" si="39">D285-J285</f>
        <v>0</v>
      </c>
      <c r="M285" s="221"/>
    </row>
    <row r="286" spans="1:13" ht="11.25" hidden="1" customHeight="1">
      <c r="A286" s="206" t="s">
        <v>164</v>
      </c>
      <c r="B286" s="221"/>
      <c r="C286" s="221"/>
      <c r="D286" s="221"/>
      <c r="E286" s="221"/>
      <c r="F286" s="221"/>
      <c r="G286" s="202">
        <f t="shared" si="36"/>
        <v>0</v>
      </c>
      <c r="H286" s="203">
        <f t="shared" si="37"/>
        <v>0</v>
      </c>
      <c r="I286" s="221"/>
      <c r="J286" s="221"/>
      <c r="K286" s="202">
        <f t="shared" si="38"/>
        <v>0</v>
      </c>
      <c r="L286" s="203">
        <f t="shared" si="39"/>
        <v>0</v>
      </c>
      <c r="M286" s="221"/>
    </row>
    <row r="287" spans="1:13" ht="11.25" hidden="1" customHeight="1">
      <c r="A287" s="205" t="s">
        <v>245</v>
      </c>
      <c r="B287" s="221"/>
      <c r="C287" s="221">
        <f>SUM(C288:C293)</f>
        <v>0</v>
      </c>
      <c r="D287" s="221">
        <f>SUM(D288:D293)</f>
        <v>0</v>
      </c>
      <c r="E287" s="221">
        <f>SUM(E288:E293)</f>
        <v>0</v>
      </c>
      <c r="F287" s="221">
        <f>SUM(F288:F293)</f>
        <v>0</v>
      </c>
      <c r="G287" s="202">
        <f t="shared" si="36"/>
        <v>0</v>
      </c>
      <c r="H287" s="203">
        <f t="shared" si="37"/>
        <v>0</v>
      </c>
      <c r="I287" s="221">
        <f>SUM(I288:I293)</f>
        <v>0</v>
      </c>
      <c r="J287" s="221">
        <f>SUM(J288:J293)</f>
        <v>0</v>
      </c>
      <c r="K287" s="202">
        <f t="shared" si="38"/>
        <v>0</v>
      </c>
      <c r="L287" s="203">
        <f t="shared" si="39"/>
        <v>0</v>
      </c>
      <c r="M287" s="221">
        <f>SUM(M288:M293)</f>
        <v>0</v>
      </c>
    </row>
    <row r="288" spans="1:13" ht="11.25" hidden="1" customHeight="1">
      <c r="A288" s="206" t="s">
        <v>246</v>
      </c>
      <c r="B288" s="221"/>
      <c r="C288" s="221"/>
      <c r="D288" s="221"/>
      <c r="E288" s="221"/>
      <c r="F288" s="221"/>
      <c r="G288" s="202">
        <f t="shared" si="36"/>
        <v>0</v>
      </c>
      <c r="H288" s="203">
        <f t="shared" si="37"/>
        <v>0</v>
      </c>
      <c r="I288" s="221"/>
      <c r="J288" s="221"/>
      <c r="K288" s="202">
        <f t="shared" si="38"/>
        <v>0</v>
      </c>
      <c r="L288" s="203">
        <f t="shared" si="39"/>
        <v>0</v>
      </c>
      <c r="M288" s="221"/>
    </row>
    <row r="289" spans="1:13" ht="11.25" hidden="1" customHeight="1">
      <c r="A289" s="206" t="s">
        <v>247</v>
      </c>
      <c r="B289" s="221"/>
      <c r="C289" s="221"/>
      <c r="D289" s="221"/>
      <c r="E289" s="221"/>
      <c r="F289" s="221"/>
      <c r="G289" s="202">
        <f t="shared" si="36"/>
        <v>0</v>
      </c>
      <c r="H289" s="203">
        <f t="shared" si="37"/>
        <v>0</v>
      </c>
      <c r="I289" s="221"/>
      <c r="J289" s="221"/>
      <c r="K289" s="202">
        <f t="shared" si="38"/>
        <v>0</v>
      </c>
      <c r="L289" s="203">
        <f t="shared" si="39"/>
        <v>0</v>
      </c>
      <c r="M289" s="221"/>
    </row>
    <row r="290" spans="1:13" ht="11.25" hidden="1" customHeight="1">
      <c r="A290" s="206" t="s">
        <v>248</v>
      </c>
      <c r="B290" s="221"/>
      <c r="C290" s="221"/>
      <c r="D290" s="221"/>
      <c r="E290" s="221"/>
      <c r="F290" s="221"/>
      <c r="G290" s="202">
        <f t="shared" si="36"/>
        <v>0</v>
      </c>
      <c r="H290" s="203">
        <f t="shared" si="37"/>
        <v>0</v>
      </c>
      <c r="I290" s="221"/>
      <c r="J290" s="221"/>
      <c r="K290" s="202">
        <f t="shared" si="38"/>
        <v>0</v>
      </c>
      <c r="L290" s="203">
        <f t="shared" si="39"/>
        <v>0</v>
      </c>
      <c r="M290" s="221"/>
    </row>
    <row r="291" spans="1:13" ht="11.25" hidden="1" customHeight="1">
      <c r="A291" s="206" t="s">
        <v>249</v>
      </c>
      <c r="B291" s="221"/>
      <c r="C291" s="221"/>
      <c r="D291" s="221"/>
      <c r="E291" s="221"/>
      <c r="F291" s="221"/>
      <c r="G291" s="202">
        <f t="shared" si="36"/>
        <v>0</v>
      </c>
      <c r="H291" s="203">
        <f t="shared" si="37"/>
        <v>0</v>
      </c>
      <c r="I291" s="221"/>
      <c r="J291" s="221"/>
      <c r="K291" s="202">
        <f t="shared" si="38"/>
        <v>0</v>
      </c>
      <c r="L291" s="203">
        <f t="shared" si="39"/>
        <v>0</v>
      </c>
      <c r="M291" s="221"/>
    </row>
    <row r="292" spans="1:13" ht="11.25" hidden="1" customHeight="1">
      <c r="A292" s="206" t="s">
        <v>250</v>
      </c>
      <c r="B292" s="221"/>
      <c r="C292" s="221"/>
      <c r="D292" s="221"/>
      <c r="E292" s="221"/>
      <c r="F292" s="221"/>
      <c r="G292" s="202">
        <f t="shared" si="36"/>
        <v>0</v>
      </c>
      <c r="H292" s="203">
        <f t="shared" si="37"/>
        <v>0</v>
      </c>
      <c r="I292" s="221"/>
      <c r="J292" s="221"/>
      <c r="K292" s="202">
        <f t="shared" si="38"/>
        <v>0</v>
      </c>
      <c r="L292" s="203">
        <f t="shared" si="39"/>
        <v>0</v>
      </c>
      <c r="M292" s="221"/>
    </row>
    <row r="293" spans="1:13" ht="11.25" hidden="1" customHeight="1">
      <c r="A293" s="206" t="s">
        <v>164</v>
      </c>
      <c r="B293" s="221"/>
      <c r="C293" s="221"/>
      <c r="D293" s="221"/>
      <c r="E293" s="221"/>
      <c r="F293" s="221"/>
      <c r="G293" s="202">
        <f t="shared" si="36"/>
        <v>0</v>
      </c>
      <c r="H293" s="203">
        <f t="shared" si="37"/>
        <v>0</v>
      </c>
      <c r="I293" s="221"/>
      <c r="J293" s="221"/>
      <c r="K293" s="202">
        <f t="shared" si="38"/>
        <v>0</v>
      </c>
      <c r="L293" s="203">
        <f t="shared" si="39"/>
        <v>0</v>
      </c>
      <c r="M293" s="221"/>
    </row>
    <row r="294" spans="1:13" ht="11.25" hidden="1" customHeight="1">
      <c r="A294" s="205" t="s">
        <v>251</v>
      </c>
      <c r="B294" s="221"/>
      <c r="C294" s="221">
        <f>SUM(C295:C298)</f>
        <v>0</v>
      </c>
      <c r="D294" s="221">
        <f>SUM(D295:D298)</f>
        <v>0</v>
      </c>
      <c r="E294" s="221">
        <f>SUM(E295:E298)</f>
        <v>0</v>
      </c>
      <c r="F294" s="221">
        <f>SUM(F295:F298)</f>
        <v>0</v>
      </c>
      <c r="G294" s="202">
        <f t="shared" si="36"/>
        <v>0</v>
      </c>
      <c r="H294" s="203">
        <f t="shared" si="37"/>
        <v>0</v>
      </c>
      <c r="I294" s="221">
        <f>SUM(I295:I298)</f>
        <v>0</v>
      </c>
      <c r="J294" s="221">
        <f>SUM(J295:J298)</f>
        <v>0</v>
      </c>
      <c r="K294" s="202">
        <f t="shared" si="38"/>
        <v>0</v>
      </c>
      <c r="L294" s="203">
        <f t="shared" si="39"/>
        <v>0</v>
      </c>
      <c r="M294" s="221">
        <f>SUM(M295:M298)</f>
        <v>0</v>
      </c>
    </row>
    <row r="295" spans="1:13" ht="11.25" hidden="1" customHeight="1">
      <c r="A295" s="206" t="s">
        <v>252</v>
      </c>
      <c r="B295" s="221"/>
      <c r="C295" s="221"/>
      <c r="D295" s="221"/>
      <c r="E295" s="221"/>
      <c r="F295" s="221"/>
      <c r="G295" s="202">
        <f t="shared" si="36"/>
        <v>0</v>
      </c>
      <c r="H295" s="203">
        <f t="shared" si="37"/>
        <v>0</v>
      </c>
      <c r="I295" s="221"/>
      <c r="J295" s="221"/>
      <c r="K295" s="202">
        <f t="shared" si="38"/>
        <v>0</v>
      </c>
      <c r="L295" s="203">
        <f t="shared" si="39"/>
        <v>0</v>
      </c>
      <c r="M295" s="221"/>
    </row>
    <row r="296" spans="1:13" ht="11.25" hidden="1" customHeight="1">
      <c r="A296" s="206" t="s">
        <v>253</v>
      </c>
      <c r="B296" s="221"/>
      <c r="C296" s="221"/>
      <c r="D296" s="221"/>
      <c r="E296" s="221"/>
      <c r="F296" s="221"/>
      <c r="G296" s="202">
        <f t="shared" si="36"/>
        <v>0</v>
      </c>
      <c r="H296" s="203">
        <f t="shared" si="37"/>
        <v>0</v>
      </c>
      <c r="I296" s="221"/>
      <c r="J296" s="221"/>
      <c r="K296" s="202">
        <f t="shared" si="38"/>
        <v>0</v>
      </c>
      <c r="L296" s="203">
        <f t="shared" si="39"/>
        <v>0</v>
      </c>
      <c r="M296" s="221"/>
    </row>
    <row r="297" spans="1:13" ht="11.25" hidden="1" customHeight="1">
      <c r="A297" s="206" t="s">
        <v>254</v>
      </c>
      <c r="B297" s="221"/>
      <c r="C297" s="221"/>
      <c r="D297" s="221"/>
      <c r="E297" s="221"/>
      <c r="F297" s="221"/>
      <c r="G297" s="202">
        <f t="shared" si="36"/>
        <v>0</v>
      </c>
      <c r="H297" s="203">
        <f t="shared" si="37"/>
        <v>0</v>
      </c>
      <c r="I297" s="221"/>
      <c r="J297" s="221"/>
      <c r="K297" s="202">
        <f t="shared" si="38"/>
        <v>0</v>
      </c>
      <c r="L297" s="203">
        <f t="shared" si="39"/>
        <v>0</v>
      </c>
      <c r="M297" s="221"/>
    </row>
    <row r="298" spans="1:13" ht="11.25" hidden="1" customHeight="1">
      <c r="A298" s="206" t="s">
        <v>164</v>
      </c>
      <c r="B298" s="221"/>
      <c r="C298" s="221"/>
      <c r="D298" s="221"/>
      <c r="E298" s="221"/>
      <c r="F298" s="221"/>
      <c r="G298" s="202">
        <f t="shared" si="36"/>
        <v>0</v>
      </c>
      <c r="H298" s="203">
        <f t="shared" si="37"/>
        <v>0</v>
      </c>
      <c r="I298" s="221"/>
      <c r="J298" s="221"/>
      <c r="K298" s="202">
        <f t="shared" si="38"/>
        <v>0</v>
      </c>
      <c r="L298" s="203">
        <f t="shared" si="39"/>
        <v>0</v>
      </c>
      <c r="M298" s="221"/>
    </row>
    <row r="299" spans="1:13" ht="11.25" hidden="1" customHeight="1">
      <c r="A299" s="205" t="s">
        <v>255</v>
      </c>
      <c r="B299" s="221"/>
      <c r="C299" s="221">
        <f>SUM(C300:C305)</f>
        <v>0</v>
      </c>
      <c r="D299" s="221">
        <f>SUM(D300:D305)</f>
        <v>0</v>
      </c>
      <c r="E299" s="221">
        <f>SUM(E300:E305)</f>
        <v>0</v>
      </c>
      <c r="F299" s="221">
        <f>SUM(F300:F305)</f>
        <v>0</v>
      </c>
      <c r="G299" s="202">
        <f t="shared" si="36"/>
        <v>0</v>
      </c>
      <c r="H299" s="203">
        <f t="shared" si="37"/>
        <v>0</v>
      </c>
      <c r="I299" s="221">
        <f>SUM(I300:I305)</f>
        <v>0</v>
      </c>
      <c r="J299" s="221">
        <f>SUM(J300:J305)</f>
        <v>0</v>
      </c>
      <c r="K299" s="202">
        <f t="shared" si="38"/>
        <v>0</v>
      </c>
      <c r="L299" s="203">
        <f t="shared" si="39"/>
        <v>0</v>
      </c>
      <c r="M299" s="221">
        <f>SUM(M300:M305)</f>
        <v>0</v>
      </c>
    </row>
    <row r="300" spans="1:13" ht="11.25" hidden="1" customHeight="1">
      <c r="A300" s="206" t="s">
        <v>256</v>
      </c>
      <c r="B300" s="221"/>
      <c r="C300" s="221"/>
      <c r="D300" s="221"/>
      <c r="E300" s="221"/>
      <c r="F300" s="221"/>
      <c r="G300" s="202">
        <f t="shared" si="36"/>
        <v>0</v>
      </c>
      <c r="H300" s="203">
        <f t="shared" si="37"/>
        <v>0</v>
      </c>
      <c r="I300" s="221"/>
      <c r="J300" s="221"/>
      <c r="K300" s="202">
        <f t="shared" si="38"/>
        <v>0</v>
      </c>
      <c r="L300" s="203">
        <f t="shared" si="39"/>
        <v>0</v>
      </c>
      <c r="M300" s="221"/>
    </row>
    <row r="301" spans="1:13" ht="11.25" hidden="1" customHeight="1">
      <c r="A301" s="206" t="s">
        <v>257</v>
      </c>
      <c r="B301" s="221"/>
      <c r="C301" s="221"/>
      <c r="D301" s="221"/>
      <c r="E301" s="221"/>
      <c r="F301" s="221"/>
      <c r="G301" s="202">
        <f t="shared" si="36"/>
        <v>0</v>
      </c>
      <c r="H301" s="203">
        <f t="shared" si="37"/>
        <v>0</v>
      </c>
      <c r="I301" s="221"/>
      <c r="J301" s="221"/>
      <c r="K301" s="202">
        <f t="shared" si="38"/>
        <v>0</v>
      </c>
      <c r="L301" s="203">
        <f t="shared" si="39"/>
        <v>0</v>
      </c>
      <c r="M301" s="221"/>
    </row>
    <row r="302" spans="1:13" ht="11.25" hidden="1" customHeight="1">
      <c r="A302" s="206" t="s">
        <v>258</v>
      </c>
      <c r="B302" s="221"/>
      <c r="C302" s="221"/>
      <c r="D302" s="221"/>
      <c r="E302" s="221"/>
      <c r="F302" s="221"/>
      <c r="G302" s="202">
        <f t="shared" si="36"/>
        <v>0</v>
      </c>
      <c r="H302" s="203">
        <f t="shared" si="37"/>
        <v>0</v>
      </c>
      <c r="I302" s="221"/>
      <c r="J302" s="221"/>
      <c r="K302" s="202">
        <f t="shared" si="38"/>
        <v>0</v>
      </c>
      <c r="L302" s="203">
        <f t="shared" si="39"/>
        <v>0</v>
      </c>
      <c r="M302" s="221"/>
    </row>
    <row r="303" spans="1:13" ht="11.25" hidden="1" customHeight="1">
      <c r="A303" s="206" t="s">
        <v>259</v>
      </c>
      <c r="B303" s="221"/>
      <c r="C303" s="221"/>
      <c r="D303" s="221"/>
      <c r="E303" s="221"/>
      <c r="F303" s="221"/>
      <c r="G303" s="202">
        <f t="shared" si="36"/>
        <v>0</v>
      </c>
      <c r="H303" s="203">
        <f t="shared" si="37"/>
        <v>0</v>
      </c>
      <c r="I303" s="221"/>
      <c r="J303" s="221"/>
      <c r="K303" s="202">
        <f t="shared" si="38"/>
        <v>0</v>
      </c>
      <c r="L303" s="203">
        <f t="shared" si="39"/>
        <v>0</v>
      </c>
      <c r="M303" s="221"/>
    </row>
    <row r="304" spans="1:13" ht="11.25" hidden="1" customHeight="1">
      <c r="A304" s="206" t="s">
        <v>260</v>
      </c>
      <c r="B304" s="221"/>
      <c r="C304" s="221"/>
      <c r="D304" s="221"/>
      <c r="E304" s="221"/>
      <c r="F304" s="221"/>
      <c r="G304" s="202">
        <f t="shared" si="36"/>
        <v>0</v>
      </c>
      <c r="H304" s="203">
        <f t="shared" si="37"/>
        <v>0</v>
      </c>
      <c r="I304" s="221"/>
      <c r="J304" s="221"/>
      <c r="K304" s="202">
        <f t="shared" si="38"/>
        <v>0</v>
      </c>
      <c r="L304" s="203">
        <f t="shared" si="39"/>
        <v>0</v>
      </c>
      <c r="M304" s="221"/>
    </row>
    <row r="305" spans="1:13" ht="11.25" hidden="1" customHeight="1">
      <c r="A305" s="206" t="s">
        <v>164</v>
      </c>
      <c r="B305" s="221"/>
      <c r="C305" s="221"/>
      <c r="D305" s="221"/>
      <c r="E305" s="221"/>
      <c r="F305" s="221"/>
      <c r="G305" s="202">
        <f t="shared" si="36"/>
        <v>0</v>
      </c>
      <c r="H305" s="203">
        <f t="shared" si="37"/>
        <v>0</v>
      </c>
      <c r="I305" s="221"/>
      <c r="J305" s="221"/>
      <c r="K305" s="202">
        <f t="shared" si="38"/>
        <v>0</v>
      </c>
      <c r="L305" s="203">
        <f t="shared" si="39"/>
        <v>0</v>
      </c>
      <c r="M305" s="221"/>
    </row>
    <row r="306" spans="1:13" ht="11.25" hidden="1" customHeight="1">
      <c r="A306" s="205" t="s">
        <v>261</v>
      </c>
      <c r="B306" s="221"/>
      <c r="C306" s="221">
        <f>SUM(C307:C308)</f>
        <v>0</v>
      </c>
      <c r="D306" s="221">
        <f>SUM(D307:D308)</f>
        <v>0</v>
      </c>
      <c r="E306" s="221">
        <f>SUM(E307:E308)</f>
        <v>0</v>
      </c>
      <c r="F306" s="221">
        <f>SUM(F307:F308)</f>
        <v>0</v>
      </c>
      <c r="G306" s="202">
        <f t="shared" si="36"/>
        <v>0</v>
      </c>
      <c r="H306" s="203">
        <f t="shared" si="37"/>
        <v>0</v>
      </c>
      <c r="I306" s="221">
        <f>SUM(I307:I308)</f>
        <v>0</v>
      </c>
      <c r="J306" s="221">
        <f>SUM(J307:J308)</f>
        <v>0</v>
      </c>
      <c r="K306" s="202">
        <f t="shared" si="38"/>
        <v>0</v>
      </c>
      <c r="L306" s="203">
        <f t="shared" si="39"/>
        <v>0</v>
      </c>
      <c r="M306" s="221">
        <f>SUM(M307:M308)</f>
        <v>0</v>
      </c>
    </row>
    <row r="307" spans="1:13" ht="11.25" hidden="1" customHeight="1">
      <c r="A307" s="206" t="s">
        <v>262</v>
      </c>
      <c r="B307" s="221"/>
      <c r="C307" s="221"/>
      <c r="D307" s="221"/>
      <c r="E307" s="221"/>
      <c r="F307" s="221"/>
      <c r="G307" s="202">
        <f t="shared" si="36"/>
        <v>0</v>
      </c>
      <c r="H307" s="203">
        <f t="shared" si="37"/>
        <v>0</v>
      </c>
      <c r="I307" s="221"/>
      <c r="J307" s="221"/>
      <c r="K307" s="202">
        <f t="shared" si="38"/>
        <v>0</v>
      </c>
      <c r="L307" s="203">
        <f t="shared" si="39"/>
        <v>0</v>
      </c>
      <c r="M307" s="221"/>
    </row>
    <row r="308" spans="1:13" ht="11.25" hidden="1" customHeight="1">
      <c r="A308" s="206" t="s">
        <v>263</v>
      </c>
      <c r="B308" s="221"/>
      <c r="C308" s="221"/>
      <c r="D308" s="221"/>
      <c r="E308" s="221"/>
      <c r="F308" s="221"/>
      <c r="G308" s="202">
        <f t="shared" si="36"/>
        <v>0</v>
      </c>
      <c r="H308" s="203">
        <f t="shared" si="37"/>
        <v>0</v>
      </c>
      <c r="I308" s="221"/>
      <c r="J308" s="221"/>
      <c r="K308" s="202">
        <f t="shared" si="38"/>
        <v>0</v>
      </c>
      <c r="L308" s="203">
        <f t="shared" si="39"/>
        <v>0</v>
      </c>
      <c r="M308" s="221"/>
    </row>
    <row r="309" spans="1:13" ht="11.25" hidden="1" customHeight="1">
      <c r="A309" s="205" t="s">
        <v>264</v>
      </c>
      <c r="B309" s="221"/>
      <c r="C309" s="221">
        <f>SUM(C310:C315)</f>
        <v>0</v>
      </c>
      <c r="D309" s="221">
        <f>SUM(D310:D315)</f>
        <v>0</v>
      </c>
      <c r="E309" s="221">
        <f>SUM(E310:E315)</f>
        <v>0</v>
      </c>
      <c r="F309" s="221">
        <f>SUM(F310:F315)</f>
        <v>0</v>
      </c>
      <c r="G309" s="202">
        <f t="shared" si="36"/>
        <v>0</v>
      </c>
      <c r="H309" s="203">
        <f t="shared" si="37"/>
        <v>0</v>
      </c>
      <c r="I309" s="221">
        <f>SUM(I310:I315)</f>
        <v>0</v>
      </c>
      <c r="J309" s="221">
        <f>SUM(J310:J315)</f>
        <v>0</v>
      </c>
      <c r="K309" s="202">
        <f t="shared" si="38"/>
        <v>0</v>
      </c>
      <c r="L309" s="203">
        <f t="shared" si="39"/>
        <v>0</v>
      </c>
      <c r="M309" s="221">
        <f>SUM(M310:M315)</f>
        <v>0</v>
      </c>
    </row>
    <row r="310" spans="1:13" ht="11.25" hidden="1" customHeight="1">
      <c r="A310" s="206" t="s">
        <v>265</v>
      </c>
      <c r="B310" s="221"/>
      <c r="C310" s="221"/>
      <c r="D310" s="221"/>
      <c r="E310" s="221"/>
      <c r="F310" s="221"/>
      <c r="G310" s="202">
        <f t="shared" si="36"/>
        <v>0</v>
      </c>
      <c r="H310" s="203">
        <f t="shared" si="37"/>
        <v>0</v>
      </c>
      <c r="I310" s="221"/>
      <c r="J310" s="221"/>
      <c r="K310" s="202">
        <f t="shared" si="38"/>
        <v>0</v>
      </c>
      <c r="L310" s="203">
        <f t="shared" si="39"/>
        <v>0</v>
      </c>
      <c r="M310" s="221"/>
    </row>
    <row r="311" spans="1:13" ht="11.25" hidden="1" customHeight="1">
      <c r="A311" s="206" t="s">
        <v>266</v>
      </c>
      <c r="B311" s="221"/>
      <c r="C311" s="221"/>
      <c r="D311" s="221"/>
      <c r="E311" s="221"/>
      <c r="F311" s="221"/>
      <c r="G311" s="202">
        <f t="shared" si="36"/>
        <v>0</v>
      </c>
      <c r="H311" s="203">
        <f t="shared" si="37"/>
        <v>0</v>
      </c>
      <c r="I311" s="221"/>
      <c r="J311" s="221"/>
      <c r="K311" s="202">
        <f t="shared" si="38"/>
        <v>0</v>
      </c>
      <c r="L311" s="203">
        <f t="shared" si="39"/>
        <v>0</v>
      </c>
      <c r="M311" s="221"/>
    </row>
    <row r="312" spans="1:13" ht="11.25" hidden="1" customHeight="1">
      <c r="A312" s="206" t="s">
        <v>267</v>
      </c>
      <c r="B312" s="221"/>
      <c r="C312" s="221"/>
      <c r="D312" s="221"/>
      <c r="E312" s="221"/>
      <c r="F312" s="221"/>
      <c r="G312" s="202">
        <f t="shared" si="36"/>
        <v>0</v>
      </c>
      <c r="H312" s="203">
        <f t="shared" si="37"/>
        <v>0</v>
      </c>
      <c r="I312" s="221"/>
      <c r="J312" s="221"/>
      <c r="K312" s="202">
        <f t="shared" si="38"/>
        <v>0</v>
      </c>
      <c r="L312" s="203">
        <f t="shared" si="39"/>
        <v>0</v>
      </c>
      <c r="M312" s="221"/>
    </row>
    <row r="313" spans="1:13" ht="11.25" hidden="1" customHeight="1">
      <c r="A313" s="206" t="s">
        <v>268</v>
      </c>
      <c r="B313" s="221"/>
      <c r="C313" s="221"/>
      <c r="D313" s="221"/>
      <c r="E313" s="221"/>
      <c r="F313" s="221"/>
      <c r="G313" s="202">
        <f t="shared" si="36"/>
        <v>0</v>
      </c>
      <c r="H313" s="203">
        <f t="shared" si="37"/>
        <v>0</v>
      </c>
      <c r="I313" s="221"/>
      <c r="J313" s="221"/>
      <c r="K313" s="202">
        <f t="shared" si="38"/>
        <v>0</v>
      </c>
      <c r="L313" s="203">
        <f t="shared" si="39"/>
        <v>0</v>
      </c>
      <c r="M313" s="221"/>
    </row>
    <row r="314" spans="1:13" ht="11.25" hidden="1" customHeight="1">
      <c r="A314" s="206" t="s">
        <v>269</v>
      </c>
      <c r="B314" s="221"/>
      <c r="C314" s="221"/>
      <c r="D314" s="221"/>
      <c r="E314" s="221"/>
      <c r="F314" s="221"/>
      <c r="G314" s="202">
        <f t="shared" si="36"/>
        <v>0</v>
      </c>
      <c r="H314" s="203">
        <f t="shared" si="37"/>
        <v>0</v>
      </c>
      <c r="I314" s="221"/>
      <c r="J314" s="221"/>
      <c r="K314" s="202">
        <f t="shared" si="38"/>
        <v>0</v>
      </c>
      <c r="L314" s="203">
        <f t="shared" si="39"/>
        <v>0</v>
      </c>
      <c r="M314" s="221"/>
    </row>
    <row r="315" spans="1:13" ht="11.25" hidden="1" customHeight="1">
      <c r="A315" s="206" t="s">
        <v>164</v>
      </c>
      <c r="B315" s="221"/>
      <c r="C315" s="221"/>
      <c r="D315" s="221"/>
      <c r="E315" s="221"/>
      <c r="F315" s="221"/>
      <c r="G315" s="202">
        <f t="shared" si="36"/>
        <v>0</v>
      </c>
      <c r="H315" s="203">
        <f t="shared" si="37"/>
        <v>0</v>
      </c>
      <c r="I315" s="221"/>
      <c r="J315" s="221"/>
      <c r="K315" s="202">
        <f t="shared" si="38"/>
        <v>0</v>
      </c>
      <c r="L315" s="203">
        <f t="shared" si="39"/>
        <v>0</v>
      </c>
      <c r="M315" s="221"/>
    </row>
    <row r="316" spans="1:13" ht="11.25" hidden="1" customHeight="1">
      <c r="A316" s="205" t="s">
        <v>270</v>
      </c>
      <c r="B316" s="221"/>
      <c r="C316" s="221">
        <f>SUM(C317:C322)</f>
        <v>0</v>
      </c>
      <c r="D316" s="221">
        <f>SUM(D317:D322)</f>
        <v>0</v>
      </c>
      <c r="E316" s="221">
        <f>SUM(E317:E322)</f>
        <v>0</v>
      </c>
      <c r="F316" s="221">
        <f>SUM(F317:F322)</f>
        <v>0</v>
      </c>
      <c r="G316" s="202">
        <f t="shared" si="36"/>
        <v>0</v>
      </c>
      <c r="H316" s="203">
        <f t="shared" si="37"/>
        <v>0</v>
      </c>
      <c r="I316" s="221">
        <f>SUM(I317:I322)</f>
        <v>0</v>
      </c>
      <c r="J316" s="221">
        <f>SUM(J317:J322)</f>
        <v>0</v>
      </c>
      <c r="K316" s="202">
        <f t="shared" si="38"/>
        <v>0</v>
      </c>
      <c r="L316" s="203">
        <f t="shared" si="39"/>
        <v>0</v>
      </c>
      <c r="M316" s="221">
        <f>SUM(M317:M322)</f>
        <v>0</v>
      </c>
    </row>
    <row r="317" spans="1:13" ht="11.25" hidden="1" customHeight="1">
      <c r="A317" s="206" t="s">
        <v>271</v>
      </c>
      <c r="B317" s="221"/>
      <c r="C317" s="221"/>
      <c r="D317" s="221"/>
      <c r="E317" s="221"/>
      <c r="F317" s="221"/>
      <c r="G317" s="202">
        <f t="shared" ref="G317:G348" si="40">F317/F$181</f>
        <v>0</v>
      </c>
      <c r="H317" s="203">
        <f t="shared" ref="H317:H348" si="41">D317-F317</f>
        <v>0</v>
      </c>
      <c r="I317" s="221"/>
      <c r="J317" s="221"/>
      <c r="K317" s="202">
        <f t="shared" ref="K317:K348" si="42">J317/J$181</f>
        <v>0</v>
      </c>
      <c r="L317" s="203">
        <f t="shared" ref="L317:L348" si="43">D317-J317</f>
        <v>0</v>
      </c>
      <c r="M317" s="221"/>
    </row>
    <row r="318" spans="1:13" ht="11.25" hidden="1" customHeight="1">
      <c r="A318" s="206" t="s">
        <v>272</v>
      </c>
      <c r="B318" s="221"/>
      <c r="C318" s="221"/>
      <c r="D318" s="221"/>
      <c r="E318" s="221"/>
      <c r="F318" s="221"/>
      <c r="G318" s="202">
        <f t="shared" si="40"/>
        <v>0</v>
      </c>
      <c r="H318" s="203">
        <f t="shared" si="41"/>
        <v>0</v>
      </c>
      <c r="I318" s="221"/>
      <c r="J318" s="221"/>
      <c r="K318" s="202">
        <f t="shared" si="42"/>
        <v>0</v>
      </c>
      <c r="L318" s="203">
        <f t="shared" si="43"/>
        <v>0</v>
      </c>
      <c r="M318" s="221"/>
    </row>
    <row r="319" spans="1:13" ht="11.25" hidden="1" customHeight="1">
      <c r="A319" s="206" t="s">
        <v>273</v>
      </c>
      <c r="B319" s="221"/>
      <c r="C319" s="221"/>
      <c r="D319" s="221"/>
      <c r="E319" s="221"/>
      <c r="F319" s="221"/>
      <c r="G319" s="202">
        <f t="shared" si="40"/>
        <v>0</v>
      </c>
      <c r="H319" s="203">
        <f t="shared" si="41"/>
        <v>0</v>
      </c>
      <c r="I319" s="221"/>
      <c r="J319" s="221"/>
      <c r="K319" s="202">
        <f t="shared" si="42"/>
        <v>0</v>
      </c>
      <c r="L319" s="203">
        <f t="shared" si="43"/>
        <v>0</v>
      </c>
      <c r="M319" s="221"/>
    </row>
    <row r="320" spans="1:13" ht="11.25" hidden="1" customHeight="1">
      <c r="A320" s="206" t="s">
        <v>274</v>
      </c>
      <c r="B320" s="221"/>
      <c r="C320" s="221"/>
      <c r="D320" s="221"/>
      <c r="E320" s="221"/>
      <c r="F320" s="221"/>
      <c r="G320" s="202">
        <f t="shared" si="40"/>
        <v>0</v>
      </c>
      <c r="H320" s="203">
        <f t="shared" si="41"/>
        <v>0</v>
      </c>
      <c r="I320" s="221"/>
      <c r="J320" s="221"/>
      <c r="K320" s="202">
        <f t="shared" si="42"/>
        <v>0</v>
      </c>
      <c r="L320" s="203">
        <f t="shared" si="43"/>
        <v>0</v>
      </c>
      <c r="M320" s="221"/>
    </row>
    <row r="321" spans="1:13" ht="11.25" hidden="1" customHeight="1">
      <c r="A321" s="206" t="s">
        <v>275</v>
      </c>
      <c r="B321" s="221"/>
      <c r="C321" s="221"/>
      <c r="D321" s="221"/>
      <c r="E321" s="221"/>
      <c r="F321" s="221"/>
      <c r="G321" s="202">
        <f t="shared" si="40"/>
        <v>0</v>
      </c>
      <c r="H321" s="203">
        <f t="shared" si="41"/>
        <v>0</v>
      </c>
      <c r="I321" s="221"/>
      <c r="J321" s="221"/>
      <c r="K321" s="202">
        <f t="shared" si="42"/>
        <v>0</v>
      </c>
      <c r="L321" s="203">
        <f t="shared" si="43"/>
        <v>0</v>
      </c>
      <c r="M321" s="221"/>
    </row>
    <row r="322" spans="1:13" ht="11.25" hidden="1" customHeight="1">
      <c r="A322" s="206" t="s">
        <v>164</v>
      </c>
      <c r="B322" s="221"/>
      <c r="C322" s="221"/>
      <c r="D322" s="221"/>
      <c r="E322" s="221"/>
      <c r="F322" s="221"/>
      <c r="G322" s="202">
        <f t="shared" si="40"/>
        <v>0</v>
      </c>
      <c r="H322" s="203">
        <f t="shared" si="41"/>
        <v>0</v>
      </c>
      <c r="I322" s="221"/>
      <c r="J322" s="221"/>
      <c r="K322" s="202">
        <f t="shared" si="42"/>
        <v>0</v>
      </c>
      <c r="L322" s="203">
        <f t="shared" si="43"/>
        <v>0</v>
      </c>
      <c r="M322" s="221"/>
    </row>
    <row r="323" spans="1:13" ht="11.25" hidden="1" customHeight="1">
      <c r="A323" s="205" t="s">
        <v>276</v>
      </c>
      <c r="B323" s="221"/>
      <c r="C323" s="221">
        <f>SUM(C324:C326)</f>
        <v>0</v>
      </c>
      <c r="D323" s="221">
        <f>SUM(D324:D326)</f>
        <v>0</v>
      </c>
      <c r="E323" s="221">
        <f>SUM(E324:E326)</f>
        <v>0</v>
      </c>
      <c r="F323" s="221">
        <f>SUM(F324:F326)</f>
        <v>0</v>
      </c>
      <c r="G323" s="202">
        <f t="shared" si="40"/>
        <v>0</v>
      </c>
      <c r="H323" s="203">
        <f t="shared" si="41"/>
        <v>0</v>
      </c>
      <c r="I323" s="221">
        <f>SUM(I324:I326)</f>
        <v>0</v>
      </c>
      <c r="J323" s="221">
        <f>SUM(J324:J326)</f>
        <v>0</v>
      </c>
      <c r="K323" s="202">
        <f t="shared" si="42"/>
        <v>0</v>
      </c>
      <c r="L323" s="203">
        <f t="shared" si="43"/>
        <v>0</v>
      </c>
      <c r="M323" s="221">
        <f>SUM(M324:M326)</f>
        <v>0</v>
      </c>
    </row>
    <row r="324" spans="1:13" ht="11.25" hidden="1" customHeight="1">
      <c r="A324" s="206" t="s">
        <v>277</v>
      </c>
      <c r="B324" s="221"/>
      <c r="C324" s="221"/>
      <c r="D324" s="221"/>
      <c r="E324" s="221"/>
      <c r="F324" s="221"/>
      <c r="G324" s="202">
        <f t="shared" si="40"/>
        <v>0</v>
      </c>
      <c r="H324" s="203">
        <f t="shared" si="41"/>
        <v>0</v>
      </c>
      <c r="I324" s="221"/>
      <c r="J324" s="221"/>
      <c r="K324" s="202">
        <f t="shared" si="42"/>
        <v>0</v>
      </c>
      <c r="L324" s="203">
        <f t="shared" si="43"/>
        <v>0</v>
      </c>
      <c r="M324" s="221"/>
    </row>
    <row r="325" spans="1:13" ht="11.25" hidden="1" customHeight="1">
      <c r="A325" s="206" t="s">
        <v>278</v>
      </c>
      <c r="B325" s="221"/>
      <c r="C325" s="221"/>
      <c r="D325" s="221"/>
      <c r="E325" s="221"/>
      <c r="F325" s="221"/>
      <c r="G325" s="202">
        <f t="shared" si="40"/>
        <v>0</v>
      </c>
      <c r="H325" s="203">
        <f t="shared" si="41"/>
        <v>0</v>
      </c>
      <c r="I325" s="221"/>
      <c r="J325" s="221"/>
      <c r="K325" s="202">
        <f t="shared" si="42"/>
        <v>0</v>
      </c>
      <c r="L325" s="203">
        <f t="shared" si="43"/>
        <v>0</v>
      </c>
      <c r="M325" s="221"/>
    </row>
    <row r="326" spans="1:13" ht="11.25" hidden="1" customHeight="1">
      <c r="A326" s="206" t="s">
        <v>164</v>
      </c>
      <c r="B326" s="221"/>
      <c r="C326" s="221"/>
      <c r="D326" s="221"/>
      <c r="E326" s="221"/>
      <c r="F326" s="221"/>
      <c r="G326" s="202">
        <f t="shared" si="40"/>
        <v>0</v>
      </c>
      <c r="H326" s="203">
        <f t="shared" si="41"/>
        <v>0</v>
      </c>
      <c r="I326" s="221"/>
      <c r="J326" s="221"/>
      <c r="K326" s="202">
        <f t="shared" si="42"/>
        <v>0</v>
      </c>
      <c r="L326" s="203">
        <f t="shared" si="43"/>
        <v>0</v>
      </c>
      <c r="M326" s="221"/>
    </row>
    <row r="327" spans="1:13" ht="11.25" hidden="1" customHeight="1">
      <c r="A327" s="205" t="s">
        <v>279</v>
      </c>
      <c r="B327" s="221"/>
      <c r="C327" s="221">
        <f>SUM(C328:C332)</f>
        <v>0</v>
      </c>
      <c r="D327" s="221">
        <f>SUM(D328:D332)</f>
        <v>0</v>
      </c>
      <c r="E327" s="221">
        <f>SUM(E328:E332)</f>
        <v>0</v>
      </c>
      <c r="F327" s="221">
        <f>SUM(F328:F332)</f>
        <v>0</v>
      </c>
      <c r="G327" s="202">
        <f t="shared" si="40"/>
        <v>0</v>
      </c>
      <c r="H327" s="203">
        <f t="shared" si="41"/>
        <v>0</v>
      </c>
      <c r="I327" s="221">
        <f>SUM(I328:I332)</f>
        <v>0</v>
      </c>
      <c r="J327" s="221">
        <f>SUM(J328:J332)</f>
        <v>0</v>
      </c>
      <c r="K327" s="202">
        <f t="shared" si="42"/>
        <v>0</v>
      </c>
      <c r="L327" s="203">
        <f t="shared" si="43"/>
        <v>0</v>
      </c>
      <c r="M327" s="221">
        <f>SUM(M328:M332)</f>
        <v>0</v>
      </c>
    </row>
    <row r="328" spans="1:13" ht="11.25" hidden="1" customHeight="1">
      <c r="A328" s="206" t="s">
        <v>280</v>
      </c>
      <c r="B328" s="221"/>
      <c r="C328" s="221"/>
      <c r="D328" s="221"/>
      <c r="E328" s="221"/>
      <c r="F328" s="221"/>
      <c r="G328" s="202">
        <f t="shared" si="40"/>
        <v>0</v>
      </c>
      <c r="H328" s="203">
        <f t="shared" si="41"/>
        <v>0</v>
      </c>
      <c r="I328" s="221"/>
      <c r="J328" s="221"/>
      <c r="K328" s="202">
        <f t="shared" si="42"/>
        <v>0</v>
      </c>
      <c r="L328" s="203">
        <f t="shared" si="43"/>
        <v>0</v>
      </c>
      <c r="M328" s="221"/>
    </row>
    <row r="329" spans="1:13" ht="11.25" hidden="1" customHeight="1">
      <c r="A329" s="206" t="s">
        <v>281</v>
      </c>
      <c r="B329" s="221"/>
      <c r="C329" s="221"/>
      <c r="D329" s="221"/>
      <c r="E329" s="221"/>
      <c r="F329" s="221"/>
      <c r="G329" s="202">
        <f t="shared" si="40"/>
        <v>0</v>
      </c>
      <c r="H329" s="203">
        <f t="shared" si="41"/>
        <v>0</v>
      </c>
      <c r="I329" s="221"/>
      <c r="J329" s="221"/>
      <c r="K329" s="202">
        <f t="shared" si="42"/>
        <v>0</v>
      </c>
      <c r="L329" s="203">
        <f t="shared" si="43"/>
        <v>0</v>
      </c>
      <c r="M329" s="221"/>
    </row>
    <row r="330" spans="1:13" ht="11.25" hidden="1" customHeight="1">
      <c r="A330" s="206" t="s">
        <v>282</v>
      </c>
      <c r="B330" s="221"/>
      <c r="C330" s="221"/>
      <c r="D330" s="221"/>
      <c r="E330" s="221"/>
      <c r="F330" s="221"/>
      <c r="G330" s="202">
        <f t="shared" si="40"/>
        <v>0</v>
      </c>
      <c r="H330" s="203">
        <f t="shared" si="41"/>
        <v>0</v>
      </c>
      <c r="I330" s="221"/>
      <c r="J330" s="221"/>
      <c r="K330" s="202">
        <f t="shared" si="42"/>
        <v>0</v>
      </c>
      <c r="L330" s="203">
        <f t="shared" si="43"/>
        <v>0</v>
      </c>
      <c r="M330" s="221"/>
    </row>
    <row r="331" spans="1:13" ht="11.25" hidden="1" customHeight="1">
      <c r="A331" s="206" t="s">
        <v>283</v>
      </c>
      <c r="B331" s="221"/>
      <c r="C331" s="221"/>
      <c r="D331" s="221"/>
      <c r="E331" s="221"/>
      <c r="F331" s="221"/>
      <c r="G331" s="202">
        <f t="shared" si="40"/>
        <v>0</v>
      </c>
      <c r="H331" s="203">
        <f t="shared" si="41"/>
        <v>0</v>
      </c>
      <c r="I331" s="221"/>
      <c r="J331" s="221"/>
      <c r="K331" s="202">
        <f t="shared" si="42"/>
        <v>0</v>
      </c>
      <c r="L331" s="203">
        <f t="shared" si="43"/>
        <v>0</v>
      </c>
      <c r="M331" s="221"/>
    </row>
    <row r="332" spans="1:13" ht="11.25" hidden="1" customHeight="1">
      <c r="A332" s="206" t="s">
        <v>164</v>
      </c>
      <c r="B332" s="221"/>
      <c r="C332" s="221"/>
      <c r="D332" s="221"/>
      <c r="E332" s="221"/>
      <c r="F332" s="221"/>
      <c r="G332" s="202">
        <f t="shared" si="40"/>
        <v>0</v>
      </c>
      <c r="H332" s="203">
        <f t="shared" si="41"/>
        <v>0</v>
      </c>
      <c r="I332" s="221"/>
      <c r="J332" s="221"/>
      <c r="K332" s="202">
        <f t="shared" si="42"/>
        <v>0</v>
      </c>
      <c r="L332" s="203">
        <f t="shared" si="43"/>
        <v>0</v>
      </c>
      <c r="M332" s="221"/>
    </row>
    <row r="333" spans="1:13" ht="11.25" hidden="1" customHeight="1">
      <c r="A333" s="205" t="s">
        <v>284</v>
      </c>
      <c r="B333" s="221"/>
      <c r="C333" s="221">
        <f>SUM(C334:C339)</f>
        <v>0</v>
      </c>
      <c r="D333" s="221">
        <f>SUM(D334:D339)</f>
        <v>0</v>
      </c>
      <c r="E333" s="221">
        <f>SUM(E334:E339)</f>
        <v>0</v>
      </c>
      <c r="F333" s="221">
        <f>SUM(F334:F339)</f>
        <v>0</v>
      </c>
      <c r="G333" s="202">
        <f t="shared" si="40"/>
        <v>0</v>
      </c>
      <c r="H333" s="203">
        <f t="shared" si="41"/>
        <v>0</v>
      </c>
      <c r="I333" s="221">
        <f>SUM(I334:I339)</f>
        <v>0</v>
      </c>
      <c r="J333" s="221">
        <f>SUM(J334:J339)</f>
        <v>0</v>
      </c>
      <c r="K333" s="202">
        <f t="shared" si="42"/>
        <v>0</v>
      </c>
      <c r="L333" s="203">
        <f t="shared" si="43"/>
        <v>0</v>
      </c>
      <c r="M333" s="221">
        <f>SUM(M334:M339)</f>
        <v>0</v>
      </c>
    </row>
    <row r="334" spans="1:13" ht="11.25" hidden="1" customHeight="1">
      <c r="A334" s="206" t="s">
        <v>285</v>
      </c>
      <c r="B334" s="221"/>
      <c r="C334" s="221"/>
      <c r="D334" s="221"/>
      <c r="E334" s="221"/>
      <c r="F334" s="221"/>
      <c r="G334" s="202">
        <f t="shared" si="40"/>
        <v>0</v>
      </c>
      <c r="H334" s="203">
        <f t="shared" si="41"/>
        <v>0</v>
      </c>
      <c r="I334" s="221"/>
      <c r="J334" s="221"/>
      <c r="K334" s="202">
        <f t="shared" si="42"/>
        <v>0</v>
      </c>
      <c r="L334" s="203">
        <f t="shared" si="43"/>
        <v>0</v>
      </c>
      <c r="M334" s="221"/>
    </row>
    <row r="335" spans="1:13" ht="11.25" hidden="1" customHeight="1">
      <c r="A335" s="206" t="s">
        <v>286</v>
      </c>
      <c r="B335" s="221"/>
      <c r="C335" s="221"/>
      <c r="D335" s="221"/>
      <c r="E335" s="221"/>
      <c r="F335" s="221"/>
      <c r="G335" s="202">
        <f t="shared" si="40"/>
        <v>0</v>
      </c>
      <c r="H335" s="203">
        <f t="shared" si="41"/>
        <v>0</v>
      </c>
      <c r="I335" s="221"/>
      <c r="J335" s="221"/>
      <c r="K335" s="202">
        <f t="shared" si="42"/>
        <v>0</v>
      </c>
      <c r="L335" s="203">
        <f t="shared" si="43"/>
        <v>0</v>
      </c>
      <c r="M335" s="221"/>
    </row>
    <row r="336" spans="1:13" ht="11.25" hidden="1" customHeight="1">
      <c r="A336" s="206" t="s">
        <v>287</v>
      </c>
      <c r="B336" s="221"/>
      <c r="C336" s="221"/>
      <c r="D336" s="221"/>
      <c r="E336" s="221"/>
      <c r="F336" s="221"/>
      <c r="G336" s="202">
        <f t="shared" si="40"/>
        <v>0</v>
      </c>
      <c r="H336" s="203">
        <f t="shared" si="41"/>
        <v>0</v>
      </c>
      <c r="I336" s="221"/>
      <c r="J336" s="221"/>
      <c r="K336" s="202">
        <f t="shared" si="42"/>
        <v>0</v>
      </c>
      <c r="L336" s="203">
        <f t="shared" si="43"/>
        <v>0</v>
      </c>
      <c r="M336" s="221"/>
    </row>
    <row r="337" spans="1:13" ht="11.25" hidden="1" customHeight="1">
      <c r="A337" s="206" t="s">
        <v>288</v>
      </c>
      <c r="B337" s="221"/>
      <c r="C337" s="221"/>
      <c r="D337" s="221"/>
      <c r="E337" s="221"/>
      <c r="F337" s="221"/>
      <c r="G337" s="202">
        <f t="shared" si="40"/>
        <v>0</v>
      </c>
      <c r="H337" s="203">
        <f t="shared" si="41"/>
        <v>0</v>
      </c>
      <c r="I337" s="221"/>
      <c r="J337" s="221"/>
      <c r="K337" s="202">
        <f t="shared" si="42"/>
        <v>0</v>
      </c>
      <c r="L337" s="203">
        <f t="shared" si="43"/>
        <v>0</v>
      </c>
      <c r="M337" s="221"/>
    </row>
    <row r="338" spans="1:13" ht="11.25" hidden="1" customHeight="1">
      <c r="A338" s="206" t="s">
        <v>289</v>
      </c>
      <c r="B338" s="221"/>
      <c r="C338" s="221"/>
      <c r="D338" s="221"/>
      <c r="E338" s="221"/>
      <c r="F338" s="221"/>
      <c r="G338" s="202">
        <f t="shared" si="40"/>
        <v>0</v>
      </c>
      <c r="H338" s="203">
        <f t="shared" si="41"/>
        <v>0</v>
      </c>
      <c r="I338" s="221"/>
      <c r="J338" s="221"/>
      <c r="K338" s="202">
        <f t="shared" si="42"/>
        <v>0</v>
      </c>
      <c r="L338" s="203">
        <f t="shared" si="43"/>
        <v>0</v>
      </c>
      <c r="M338" s="221"/>
    </row>
    <row r="339" spans="1:13" ht="11.25" hidden="1" customHeight="1">
      <c r="A339" s="206" t="s">
        <v>164</v>
      </c>
      <c r="B339" s="221"/>
      <c r="C339" s="221"/>
      <c r="D339" s="221"/>
      <c r="E339" s="221"/>
      <c r="F339" s="221"/>
      <c r="G339" s="202">
        <f t="shared" si="40"/>
        <v>0</v>
      </c>
      <c r="H339" s="203">
        <f t="shared" si="41"/>
        <v>0</v>
      </c>
      <c r="I339" s="221"/>
      <c r="J339" s="221"/>
      <c r="K339" s="202">
        <f t="shared" si="42"/>
        <v>0</v>
      </c>
      <c r="L339" s="203">
        <f t="shared" si="43"/>
        <v>0</v>
      </c>
      <c r="M339" s="221"/>
    </row>
    <row r="340" spans="1:13" ht="11.25" hidden="1" customHeight="1">
      <c r="A340" s="205" t="s">
        <v>290</v>
      </c>
      <c r="B340" s="221"/>
      <c r="C340" s="221">
        <f>SUM(C341:C344)</f>
        <v>0</v>
      </c>
      <c r="D340" s="221">
        <f>SUM(D341:D344)</f>
        <v>0</v>
      </c>
      <c r="E340" s="221">
        <f>SUM(E341:E344)</f>
        <v>0</v>
      </c>
      <c r="F340" s="221">
        <f>SUM(F341:F344)</f>
        <v>0</v>
      </c>
      <c r="G340" s="202">
        <f t="shared" si="40"/>
        <v>0</v>
      </c>
      <c r="H340" s="203">
        <f t="shared" si="41"/>
        <v>0</v>
      </c>
      <c r="I340" s="221">
        <f>SUM(I341:I344)</f>
        <v>0</v>
      </c>
      <c r="J340" s="221">
        <f>SUM(J341:J344)</f>
        <v>0</v>
      </c>
      <c r="K340" s="202">
        <f t="shared" si="42"/>
        <v>0</v>
      </c>
      <c r="L340" s="203">
        <f t="shared" si="43"/>
        <v>0</v>
      </c>
      <c r="M340" s="221">
        <f>SUM(M341:M344)</f>
        <v>0</v>
      </c>
    </row>
    <row r="341" spans="1:13" ht="11.25" hidden="1" customHeight="1">
      <c r="A341" s="206" t="s">
        <v>291</v>
      </c>
      <c r="B341" s="221"/>
      <c r="C341" s="221"/>
      <c r="D341" s="221"/>
      <c r="E341" s="221"/>
      <c r="F341" s="221"/>
      <c r="G341" s="202">
        <f t="shared" si="40"/>
        <v>0</v>
      </c>
      <c r="H341" s="203">
        <f t="shared" si="41"/>
        <v>0</v>
      </c>
      <c r="I341" s="221"/>
      <c r="J341" s="221"/>
      <c r="K341" s="202">
        <f t="shared" si="42"/>
        <v>0</v>
      </c>
      <c r="L341" s="203">
        <f t="shared" si="43"/>
        <v>0</v>
      </c>
      <c r="M341" s="221"/>
    </row>
    <row r="342" spans="1:13" ht="11.25" hidden="1" customHeight="1">
      <c r="A342" s="206" t="s">
        <v>292</v>
      </c>
      <c r="B342" s="221"/>
      <c r="C342" s="221"/>
      <c r="D342" s="221"/>
      <c r="E342" s="221"/>
      <c r="F342" s="221"/>
      <c r="G342" s="202">
        <f t="shared" si="40"/>
        <v>0</v>
      </c>
      <c r="H342" s="203">
        <f t="shared" si="41"/>
        <v>0</v>
      </c>
      <c r="I342" s="221"/>
      <c r="J342" s="221"/>
      <c r="K342" s="202">
        <f t="shared" si="42"/>
        <v>0</v>
      </c>
      <c r="L342" s="203">
        <f t="shared" si="43"/>
        <v>0</v>
      </c>
      <c r="M342" s="221"/>
    </row>
    <row r="343" spans="1:13" ht="11.25" hidden="1" customHeight="1">
      <c r="A343" s="206" t="s">
        <v>293</v>
      </c>
      <c r="B343" s="221"/>
      <c r="C343" s="221"/>
      <c r="D343" s="221"/>
      <c r="E343" s="221"/>
      <c r="F343" s="221"/>
      <c r="G343" s="202">
        <f t="shared" si="40"/>
        <v>0</v>
      </c>
      <c r="H343" s="203">
        <f t="shared" si="41"/>
        <v>0</v>
      </c>
      <c r="I343" s="221"/>
      <c r="J343" s="221"/>
      <c r="K343" s="202">
        <f t="shared" si="42"/>
        <v>0</v>
      </c>
      <c r="L343" s="203">
        <f t="shared" si="43"/>
        <v>0</v>
      </c>
      <c r="M343" s="221"/>
    </row>
    <row r="344" spans="1:13" ht="11.25" hidden="1" customHeight="1">
      <c r="A344" s="206" t="s">
        <v>164</v>
      </c>
      <c r="B344" s="221"/>
      <c r="C344" s="221"/>
      <c r="D344" s="221"/>
      <c r="E344" s="221"/>
      <c r="F344" s="221"/>
      <c r="G344" s="202">
        <f t="shared" si="40"/>
        <v>0</v>
      </c>
      <c r="H344" s="203">
        <f t="shared" si="41"/>
        <v>0</v>
      </c>
      <c r="I344" s="221"/>
      <c r="J344" s="221"/>
      <c r="K344" s="202">
        <f t="shared" si="42"/>
        <v>0</v>
      </c>
      <c r="L344" s="203">
        <f t="shared" si="43"/>
        <v>0</v>
      </c>
      <c r="M344" s="221"/>
    </row>
    <row r="345" spans="1:13" ht="11.25" hidden="1" customHeight="1">
      <c r="A345" s="205" t="s">
        <v>294</v>
      </c>
      <c r="B345" s="221"/>
      <c r="C345" s="221">
        <f>SUM(C346:C353)</f>
        <v>0</v>
      </c>
      <c r="D345" s="221">
        <f>SUM(D346:D353)</f>
        <v>0</v>
      </c>
      <c r="E345" s="221">
        <f>SUM(E346:E353)</f>
        <v>0</v>
      </c>
      <c r="F345" s="221">
        <f>SUM(F346:F353)</f>
        <v>0</v>
      </c>
      <c r="G345" s="202">
        <f t="shared" si="40"/>
        <v>0</v>
      </c>
      <c r="H345" s="203">
        <f t="shared" si="41"/>
        <v>0</v>
      </c>
      <c r="I345" s="221">
        <f>SUM(I346:I353)</f>
        <v>0</v>
      </c>
      <c r="J345" s="221">
        <f>SUM(J346:J353)</f>
        <v>0</v>
      </c>
      <c r="K345" s="202">
        <f t="shared" si="42"/>
        <v>0</v>
      </c>
      <c r="L345" s="203">
        <f t="shared" si="43"/>
        <v>0</v>
      </c>
      <c r="M345" s="221">
        <f>SUM(M346:M353)</f>
        <v>0</v>
      </c>
    </row>
    <row r="346" spans="1:13" ht="11.25" hidden="1" customHeight="1">
      <c r="A346" s="206" t="s">
        <v>296</v>
      </c>
      <c r="B346" s="221"/>
      <c r="C346" s="221"/>
      <c r="D346" s="221"/>
      <c r="E346" s="221"/>
      <c r="F346" s="221"/>
      <c r="G346" s="202">
        <f t="shared" si="40"/>
        <v>0</v>
      </c>
      <c r="H346" s="203">
        <f t="shared" si="41"/>
        <v>0</v>
      </c>
      <c r="I346" s="221"/>
      <c r="J346" s="221"/>
      <c r="K346" s="202">
        <f t="shared" si="42"/>
        <v>0</v>
      </c>
      <c r="L346" s="203">
        <f t="shared" si="43"/>
        <v>0</v>
      </c>
      <c r="M346" s="221"/>
    </row>
    <row r="347" spans="1:13" ht="11.25" hidden="1" customHeight="1">
      <c r="A347" s="206" t="s">
        <v>297</v>
      </c>
      <c r="B347" s="221"/>
      <c r="C347" s="221"/>
      <c r="D347" s="221"/>
      <c r="E347" s="221"/>
      <c r="F347" s="221"/>
      <c r="G347" s="202">
        <f t="shared" si="40"/>
        <v>0</v>
      </c>
      <c r="H347" s="203">
        <f t="shared" si="41"/>
        <v>0</v>
      </c>
      <c r="I347" s="221"/>
      <c r="J347" s="221"/>
      <c r="K347" s="202">
        <f t="shared" si="42"/>
        <v>0</v>
      </c>
      <c r="L347" s="203">
        <f t="shared" si="43"/>
        <v>0</v>
      </c>
      <c r="M347" s="221"/>
    </row>
    <row r="348" spans="1:13" ht="11.25" hidden="1" customHeight="1">
      <c r="A348" s="206" t="s">
        <v>298</v>
      </c>
      <c r="B348" s="221"/>
      <c r="C348" s="221"/>
      <c r="D348" s="221"/>
      <c r="E348" s="221"/>
      <c r="F348" s="221"/>
      <c r="G348" s="202">
        <f t="shared" si="40"/>
        <v>0</v>
      </c>
      <c r="H348" s="203">
        <f t="shared" si="41"/>
        <v>0</v>
      </c>
      <c r="I348" s="221"/>
      <c r="J348" s="221"/>
      <c r="K348" s="202">
        <f t="shared" si="42"/>
        <v>0</v>
      </c>
      <c r="L348" s="203">
        <f t="shared" si="43"/>
        <v>0</v>
      </c>
      <c r="M348" s="221"/>
    </row>
    <row r="349" spans="1:13" ht="11.25" hidden="1" customHeight="1">
      <c r="A349" s="206" t="s">
        <v>299</v>
      </c>
      <c r="B349" s="221"/>
      <c r="C349" s="221"/>
      <c r="D349" s="221"/>
      <c r="E349" s="221"/>
      <c r="F349" s="221"/>
      <c r="G349" s="202">
        <f t="shared" ref="G349:G380" si="44">F349/F$181</f>
        <v>0</v>
      </c>
      <c r="H349" s="203">
        <f t="shared" ref="H349:H354" si="45">D349-F349</f>
        <v>0</v>
      </c>
      <c r="I349" s="221"/>
      <c r="J349" s="221"/>
      <c r="K349" s="202">
        <f t="shared" ref="K349:K380" si="46">J349/J$181</f>
        <v>0</v>
      </c>
      <c r="L349" s="203">
        <f t="shared" ref="L349:L354" si="47">D349-J349</f>
        <v>0</v>
      </c>
      <c r="M349" s="221"/>
    </row>
    <row r="350" spans="1:13" ht="11.25" hidden="1" customHeight="1">
      <c r="A350" s="206" t="s">
        <v>300</v>
      </c>
      <c r="B350" s="221"/>
      <c r="C350" s="221"/>
      <c r="D350" s="221"/>
      <c r="E350" s="221"/>
      <c r="F350" s="221"/>
      <c r="G350" s="202">
        <f t="shared" si="44"/>
        <v>0</v>
      </c>
      <c r="H350" s="203">
        <f t="shared" si="45"/>
        <v>0</v>
      </c>
      <c r="I350" s="221"/>
      <c r="J350" s="221"/>
      <c r="K350" s="202">
        <f t="shared" si="46"/>
        <v>0</v>
      </c>
      <c r="L350" s="203">
        <f t="shared" si="47"/>
        <v>0</v>
      </c>
      <c r="M350" s="221"/>
    </row>
    <row r="351" spans="1:13" ht="11.25" hidden="1" customHeight="1">
      <c r="A351" s="206" t="s">
        <v>301</v>
      </c>
      <c r="B351" s="221"/>
      <c r="C351" s="221"/>
      <c r="D351" s="221"/>
      <c r="E351" s="221"/>
      <c r="F351" s="221"/>
      <c r="G351" s="202">
        <f t="shared" si="44"/>
        <v>0</v>
      </c>
      <c r="H351" s="203">
        <f t="shared" si="45"/>
        <v>0</v>
      </c>
      <c r="I351" s="221"/>
      <c r="J351" s="221"/>
      <c r="K351" s="202">
        <f t="shared" si="46"/>
        <v>0</v>
      </c>
      <c r="L351" s="203">
        <f t="shared" si="47"/>
        <v>0</v>
      </c>
      <c r="M351" s="221"/>
    </row>
    <row r="352" spans="1:13" ht="11.25" hidden="1" customHeight="1">
      <c r="A352" s="206" t="s">
        <v>303</v>
      </c>
      <c r="B352" s="221"/>
      <c r="C352" s="221"/>
      <c r="D352" s="221"/>
      <c r="E352" s="221"/>
      <c r="F352" s="221"/>
      <c r="G352" s="202">
        <f t="shared" si="44"/>
        <v>0</v>
      </c>
      <c r="H352" s="203">
        <f t="shared" si="45"/>
        <v>0</v>
      </c>
      <c r="I352" s="221"/>
      <c r="J352" s="221"/>
      <c r="K352" s="202">
        <f t="shared" si="46"/>
        <v>0</v>
      </c>
      <c r="L352" s="203">
        <f t="shared" si="47"/>
        <v>0</v>
      </c>
      <c r="M352" s="221"/>
    </row>
    <row r="353" spans="1:13" ht="11.25" hidden="1" customHeight="1">
      <c r="A353" s="206" t="s">
        <v>164</v>
      </c>
      <c r="B353" s="221"/>
      <c r="C353" s="221"/>
      <c r="D353" s="221"/>
      <c r="E353" s="221"/>
      <c r="F353" s="221"/>
      <c r="G353" s="202">
        <f t="shared" si="44"/>
        <v>0</v>
      </c>
      <c r="H353" s="203">
        <f t="shared" si="45"/>
        <v>0</v>
      </c>
      <c r="I353" s="221"/>
      <c r="J353" s="221"/>
      <c r="K353" s="202">
        <f t="shared" si="46"/>
        <v>0</v>
      </c>
      <c r="L353" s="203">
        <f t="shared" si="47"/>
        <v>0</v>
      </c>
      <c r="M353" s="221"/>
    </row>
    <row r="354" spans="1:13" ht="11.25" hidden="1" customHeight="1">
      <c r="A354" s="226" t="s">
        <v>123</v>
      </c>
      <c r="B354" s="221"/>
      <c r="C354" s="221"/>
      <c r="D354" s="221"/>
      <c r="E354" s="221"/>
      <c r="F354" s="221"/>
      <c r="G354" s="202">
        <f t="shared" si="44"/>
        <v>0</v>
      </c>
      <c r="H354" s="203">
        <f t="shared" si="45"/>
        <v>0</v>
      </c>
      <c r="I354" s="221"/>
      <c r="J354" s="221"/>
      <c r="K354" s="202">
        <f t="shared" si="46"/>
        <v>0</v>
      </c>
      <c r="L354" s="203">
        <f t="shared" si="47"/>
        <v>0</v>
      </c>
      <c r="M354" s="221"/>
    </row>
    <row r="355" spans="1:13" ht="11.25" hidden="1" customHeight="1"/>
    <row r="356" spans="1:13" ht="11.25" hidden="1" customHeight="1"/>
    <row r="357" spans="1:13" ht="11.25" hidden="1" customHeight="1"/>
    <row r="358" spans="1:13" ht="11.25" hidden="1" customHeight="1"/>
    <row r="359" spans="1:13" ht="11.25" hidden="1" customHeight="1"/>
  </sheetData>
  <mergeCells count="18">
    <mergeCell ref="A183:M183"/>
    <mergeCell ref="A184:M184"/>
    <mergeCell ref="A185:K185"/>
    <mergeCell ref="E186:G186"/>
    <mergeCell ref="I186:K186"/>
    <mergeCell ref="M186:M188"/>
    <mergeCell ref="A7:M7"/>
    <mergeCell ref="E10:G10"/>
    <mergeCell ref="I10:K10"/>
    <mergeCell ref="M10:M12"/>
    <mergeCell ref="P18:P20"/>
    <mergeCell ref="A182:M182"/>
    <mergeCell ref="A1:M1"/>
    <mergeCell ref="A2:M2"/>
    <mergeCell ref="A3:M3"/>
    <mergeCell ref="A4:M4"/>
    <mergeCell ref="A5:M5"/>
    <mergeCell ref="A6:M6"/>
  </mergeCells>
  <printOptions horizontalCentered="1"/>
  <pageMargins left="0.39370078740157505" right="0.39370078740157505" top="0.98385826771653495" bottom="0.98385826771653495" header="0" footer="0"/>
  <pageSetup paperSize="9" scale="71" fitToWidth="0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workbookViewId="0">
      <selection activeCell="F16" sqref="F16"/>
    </sheetView>
  </sheetViews>
  <sheetFormatPr defaultRowHeight="12.75"/>
  <cols>
    <col min="1" max="1" width="54.140625" customWidth="1"/>
    <col min="2" max="2" width="10.7109375" customWidth="1"/>
    <col min="3" max="3" width="15.5703125" customWidth="1"/>
    <col min="4" max="5" width="10.7109375" customWidth="1"/>
    <col min="6" max="6" width="17.5703125" customWidth="1"/>
    <col min="7" max="7" width="12" customWidth="1"/>
    <col min="8" max="8" width="15.7109375" customWidth="1"/>
    <col min="9" max="9" width="13.7109375" customWidth="1"/>
    <col min="10" max="10" width="12" customWidth="1"/>
    <col min="11" max="11" width="13.85546875" customWidth="1"/>
    <col min="12" max="12" width="19" customWidth="1"/>
    <col min="13" max="13" width="13" customWidth="1"/>
    <col min="14" max="14" width="9.140625" customWidth="1"/>
  </cols>
  <sheetData>
    <row r="1" spans="1:13" ht="15.75">
      <c r="A1" s="262" t="s">
        <v>309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3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>
      <c r="A3" s="263" t="s">
        <v>1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</row>
    <row r="4" spans="1:13">
      <c r="A4" s="264" t="s">
        <v>2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</row>
    <row r="5" spans="1:13">
      <c r="A5" s="265" t="s">
        <v>310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</row>
    <row r="6" spans="1:13">
      <c r="A6" s="264" t="s">
        <v>4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</row>
    <row r="7" spans="1:13">
      <c r="A7" s="264" t="str">
        <f>'Anexo_2_-_Função_e_Subfunção'!A7:M7</f>
        <v>JANEIRO A ABRIL DE 2024/BIMESTRE MARÇO - ABRIL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237" t="s">
        <v>311</v>
      </c>
      <c r="B9" s="1"/>
      <c r="C9" s="1"/>
      <c r="D9" s="1"/>
      <c r="E9" s="1"/>
      <c r="F9" s="1"/>
      <c r="G9" s="1"/>
      <c r="H9" s="1"/>
      <c r="I9" s="1"/>
      <c r="J9" s="1"/>
      <c r="K9" s="1"/>
      <c r="L9" s="238"/>
      <c r="M9" s="8" t="s">
        <v>6</v>
      </c>
    </row>
    <row r="10" spans="1:13" ht="24.75" customHeight="1">
      <c r="A10" s="239"/>
      <c r="B10" s="168" t="s">
        <v>312</v>
      </c>
      <c r="C10" s="168"/>
      <c r="D10" s="168"/>
      <c r="E10" s="168"/>
      <c r="F10" s="168"/>
      <c r="G10" s="266" t="s">
        <v>313</v>
      </c>
      <c r="H10" s="266"/>
      <c r="I10" s="266"/>
      <c r="J10" s="266"/>
      <c r="K10" s="266"/>
      <c r="L10" s="266"/>
      <c r="M10" s="240"/>
    </row>
    <row r="11" spans="1:13" ht="12.75" customHeight="1">
      <c r="A11" s="241"/>
      <c r="B11" s="160" t="s">
        <v>314</v>
      </c>
      <c r="C11" s="160"/>
      <c r="D11" s="267" t="s">
        <v>315</v>
      </c>
      <c r="E11" s="167" t="s">
        <v>316</v>
      </c>
      <c r="F11" s="167" t="s">
        <v>317</v>
      </c>
      <c r="G11" s="160" t="s">
        <v>314</v>
      </c>
      <c r="H11" s="160"/>
      <c r="I11" s="267" t="s">
        <v>318</v>
      </c>
      <c r="J11" s="267" t="s">
        <v>315</v>
      </c>
      <c r="K11" s="267" t="s">
        <v>316</v>
      </c>
      <c r="L11" s="167" t="s">
        <v>317</v>
      </c>
      <c r="M11" s="268" t="s">
        <v>319</v>
      </c>
    </row>
    <row r="12" spans="1:13" ht="12.75" customHeight="1">
      <c r="A12" s="242" t="s">
        <v>320</v>
      </c>
      <c r="B12" s="90" t="s">
        <v>321</v>
      </c>
      <c r="C12" s="269" t="s">
        <v>322</v>
      </c>
      <c r="D12" s="267"/>
      <c r="E12" s="167"/>
      <c r="F12" s="167"/>
      <c r="G12" s="94" t="s">
        <v>321</v>
      </c>
      <c r="H12" s="269" t="s">
        <v>323</v>
      </c>
      <c r="I12" s="267"/>
      <c r="J12" s="267"/>
      <c r="K12" s="267"/>
      <c r="L12" s="167"/>
      <c r="M12" s="268"/>
    </row>
    <row r="13" spans="1:13">
      <c r="A13" s="241"/>
      <c r="B13" s="92" t="s">
        <v>324</v>
      </c>
      <c r="C13" s="269"/>
      <c r="D13" s="267"/>
      <c r="E13" s="167"/>
      <c r="F13" s="167"/>
      <c r="G13" s="92" t="s">
        <v>324</v>
      </c>
      <c r="H13" s="269"/>
      <c r="I13" s="267"/>
      <c r="J13" s="267"/>
      <c r="K13" s="267"/>
      <c r="L13" s="167"/>
      <c r="M13" s="268"/>
    </row>
    <row r="14" spans="1:13" ht="24.75" customHeight="1">
      <c r="A14" s="241"/>
      <c r="B14" s="92" t="s">
        <v>325</v>
      </c>
      <c r="C14" s="269"/>
      <c r="D14" s="267"/>
      <c r="E14" s="167"/>
      <c r="F14" s="167"/>
      <c r="G14" s="92" t="s">
        <v>325</v>
      </c>
      <c r="H14" s="269"/>
      <c r="I14" s="267"/>
      <c r="J14" s="267"/>
      <c r="K14" s="267"/>
      <c r="L14" s="167"/>
      <c r="M14" s="268"/>
    </row>
    <row r="15" spans="1:13">
      <c r="A15" s="124"/>
      <c r="B15" s="96" t="s">
        <v>326</v>
      </c>
      <c r="C15" s="96" t="s">
        <v>327</v>
      </c>
      <c r="D15" s="96" t="s">
        <v>328</v>
      </c>
      <c r="E15" s="96" t="s">
        <v>329</v>
      </c>
      <c r="F15" s="96" t="s">
        <v>330</v>
      </c>
      <c r="G15" s="96" t="s">
        <v>331</v>
      </c>
      <c r="H15" s="96" t="s">
        <v>332</v>
      </c>
      <c r="I15" s="96" t="s">
        <v>333</v>
      </c>
      <c r="J15" s="96" t="s">
        <v>334</v>
      </c>
      <c r="K15" s="96" t="s">
        <v>335</v>
      </c>
      <c r="L15" s="98" t="s">
        <v>336</v>
      </c>
      <c r="M15" s="243" t="s">
        <v>337</v>
      </c>
    </row>
    <row r="16" spans="1:13">
      <c r="A16" s="5" t="s">
        <v>338</v>
      </c>
      <c r="B16" s="244">
        <f>B26</f>
        <v>0</v>
      </c>
      <c r="C16" s="244">
        <f>C26</f>
        <v>0</v>
      </c>
      <c r="D16" s="244">
        <f>D26</f>
        <v>0</v>
      </c>
      <c r="E16" s="244">
        <f>E26</f>
        <v>0</v>
      </c>
      <c r="F16" s="244">
        <f>(B16+C16)-(D16+E16)</f>
        <v>0</v>
      </c>
      <c r="G16" s="244">
        <f>G26</f>
        <v>40847.83</v>
      </c>
      <c r="H16" s="244">
        <f>H26</f>
        <v>319635.15000000002</v>
      </c>
      <c r="I16" s="244">
        <f>I26</f>
        <v>219962.46</v>
      </c>
      <c r="J16" s="244">
        <f>J26</f>
        <v>219962.46</v>
      </c>
      <c r="K16" s="244">
        <f>K26</f>
        <v>45812.33</v>
      </c>
      <c r="L16" s="245">
        <f>(G16+H16)-(J16+K16)</f>
        <v>94708.190000000061</v>
      </c>
      <c r="M16" s="246">
        <f>(F16+L16)</f>
        <v>94708.190000000061</v>
      </c>
    </row>
    <row r="17" spans="1:13" hidden="1">
      <c r="A17" s="5" t="s">
        <v>339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5"/>
      <c r="M17" s="247"/>
    </row>
    <row r="18" spans="1:13" hidden="1">
      <c r="A18" s="5" t="s">
        <v>340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5"/>
      <c r="M18" s="247"/>
    </row>
    <row r="19" spans="1:13" hidden="1">
      <c r="A19" s="248" t="s">
        <v>341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5"/>
      <c r="M19" s="247"/>
    </row>
    <row r="20" spans="1:13" hidden="1">
      <c r="A20" s="248" t="s">
        <v>342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5"/>
      <c r="M20" s="247"/>
    </row>
    <row r="21" spans="1:13" hidden="1">
      <c r="A21" s="249" t="s">
        <v>343</v>
      </c>
      <c r="B21" s="250"/>
      <c r="C21" s="251"/>
      <c r="D21" s="252"/>
      <c r="E21" s="252"/>
      <c r="F21" s="251"/>
      <c r="G21" s="253"/>
      <c r="H21" s="253"/>
      <c r="I21" s="253"/>
      <c r="J21" s="253"/>
      <c r="K21" s="253"/>
      <c r="L21" s="253"/>
      <c r="M21" s="247"/>
    </row>
    <row r="22" spans="1:13" hidden="1">
      <c r="A22" s="5" t="s">
        <v>344</v>
      </c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5"/>
      <c r="M22" s="247"/>
    </row>
    <row r="23" spans="1:13" hidden="1">
      <c r="A23" s="248" t="s">
        <v>345</v>
      </c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5"/>
      <c r="M23" s="247"/>
    </row>
    <row r="24" spans="1:13" hidden="1">
      <c r="A24" s="248" t="s">
        <v>346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5"/>
      <c r="M24" s="247"/>
    </row>
    <row r="25" spans="1:13">
      <c r="A25" s="248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5"/>
      <c r="M25" s="247"/>
    </row>
    <row r="26" spans="1:13">
      <c r="A26" s="5" t="s">
        <v>347</v>
      </c>
      <c r="B26" s="244">
        <v>0</v>
      </c>
      <c r="C26" s="244">
        <v>0</v>
      </c>
      <c r="D26" s="244">
        <v>0</v>
      </c>
      <c r="E26" s="244">
        <v>0</v>
      </c>
      <c r="F26" s="244">
        <f>(B26+C26)-(D26+E26)</f>
        <v>0</v>
      </c>
      <c r="G26" s="244">
        <v>40847.83</v>
      </c>
      <c r="H26" s="244">
        <v>319635.15000000002</v>
      </c>
      <c r="I26" s="244">
        <v>219962.46</v>
      </c>
      <c r="J26" s="244">
        <v>219962.46</v>
      </c>
      <c r="K26" s="244">
        <f>39291.74+6520.59</f>
        <v>45812.33</v>
      </c>
      <c r="L26" s="245">
        <f>(G26+H26)-(J26+K26)</f>
        <v>94708.190000000061</v>
      </c>
      <c r="M26" s="247">
        <f>(F26+L26)</f>
        <v>94708.190000000061</v>
      </c>
    </row>
    <row r="27" spans="1:13">
      <c r="A27" s="5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5"/>
      <c r="M27" s="247"/>
    </row>
    <row r="28" spans="1:13" hidden="1">
      <c r="A28" s="5" t="s">
        <v>348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5"/>
      <c r="M28" s="247"/>
    </row>
    <row r="29" spans="1:13">
      <c r="A29" s="5" t="s">
        <v>349</v>
      </c>
      <c r="B29" s="244">
        <v>0</v>
      </c>
      <c r="C29" s="244">
        <v>0</v>
      </c>
      <c r="D29" s="244">
        <v>0</v>
      </c>
      <c r="E29" s="244">
        <v>0</v>
      </c>
      <c r="F29" s="244">
        <f>(B29+C29)-(D29+E29)</f>
        <v>0</v>
      </c>
      <c r="G29" s="244">
        <v>0</v>
      </c>
      <c r="H29" s="244">
        <v>0</v>
      </c>
      <c r="I29" s="244">
        <v>0</v>
      </c>
      <c r="J29" s="254">
        <v>0</v>
      </c>
      <c r="K29" s="244">
        <v>0</v>
      </c>
      <c r="L29" s="245">
        <f>(G29+H29)-(J29+K29)</f>
        <v>0</v>
      </c>
      <c r="M29" s="247">
        <f>(F29+L29)</f>
        <v>0</v>
      </c>
    </row>
    <row r="30" spans="1:13">
      <c r="A30" s="255" t="s">
        <v>305</v>
      </c>
      <c r="B30" s="256">
        <f t="shared" ref="B30:M30" si="0">B16+B29</f>
        <v>0</v>
      </c>
      <c r="C30" s="256">
        <f t="shared" si="0"/>
        <v>0</v>
      </c>
      <c r="D30" s="256">
        <f t="shared" si="0"/>
        <v>0</v>
      </c>
      <c r="E30" s="256">
        <f t="shared" si="0"/>
        <v>0</v>
      </c>
      <c r="F30" s="256">
        <f t="shared" si="0"/>
        <v>0</v>
      </c>
      <c r="G30" s="257">
        <f t="shared" si="0"/>
        <v>40847.83</v>
      </c>
      <c r="H30" s="257">
        <f t="shared" si="0"/>
        <v>319635.15000000002</v>
      </c>
      <c r="I30" s="257">
        <f t="shared" si="0"/>
        <v>219962.46</v>
      </c>
      <c r="J30" s="257">
        <f t="shared" si="0"/>
        <v>219962.46</v>
      </c>
      <c r="K30" s="257">
        <f t="shared" si="0"/>
        <v>45812.33</v>
      </c>
      <c r="L30" s="257">
        <f t="shared" si="0"/>
        <v>94708.190000000061</v>
      </c>
      <c r="M30" s="256">
        <f t="shared" si="0"/>
        <v>94708.190000000061</v>
      </c>
    </row>
    <row r="31" spans="1:13">
      <c r="A31" s="235" t="str">
        <f>'Anexo_2_-_Função_e_Subfunção'!A182:M182</f>
        <v>FONTE: Sistema FIPLAN, Unidade Responsável: SEFAZ/SATE. Emissão: em 16/07/2024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</row>
    <row r="32" spans="1:13">
      <c r="A32" s="5"/>
      <c r="L32" s="258"/>
    </row>
    <row r="33" spans="8:13">
      <c r="L33" s="258"/>
    </row>
    <row r="34" spans="8:13">
      <c r="I34" s="258"/>
      <c r="L34" s="258"/>
    </row>
    <row r="35" spans="8:13">
      <c r="I35" s="258"/>
      <c r="L35" s="259"/>
      <c r="M35" s="259"/>
    </row>
    <row r="36" spans="8:13">
      <c r="I36" s="258"/>
      <c r="L36" s="259"/>
      <c r="M36" s="259"/>
    </row>
    <row r="37" spans="8:13">
      <c r="I37" s="258"/>
      <c r="L37" s="259"/>
      <c r="M37" s="259"/>
    </row>
    <row r="38" spans="8:13">
      <c r="H38" s="260"/>
      <c r="I38" s="258"/>
      <c r="L38" s="259"/>
      <c r="M38" s="259"/>
    </row>
    <row r="39" spans="8:13">
      <c r="L39" s="259"/>
      <c r="M39" s="259"/>
    </row>
    <row r="40" spans="8:13">
      <c r="L40" s="259"/>
      <c r="M40" s="259"/>
    </row>
    <row r="41" spans="8:13">
      <c r="J41" s="261"/>
    </row>
  </sheetData>
  <mergeCells count="22">
    <mergeCell ref="K11:K14"/>
    <mergeCell ref="L11:L14"/>
    <mergeCell ref="M11:M14"/>
    <mergeCell ref="C12:C14"/>
    <mergeCell ref="H12:H14"/>
    <mergeCell ref="A31:M31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A1:M1"/>
    <mergeCell ref="A2:M2"/>
    <mergeCell ref="A3:M3"/>
    <mergeCell ref="A4:M4"/>
    <mergeCell ref="A5:M5"/>
    <mergeCell ref="A6:M6"/>
  </mergeCells>
  <pageMargins left="0.511811023622047" right="0.511811023622047" top="0.7874015748031491" bottom="0.7874015748031491" header="0.31535433070866109" footer="0.31535433070866109"/>
  <pageSetup paperSize="9" scale="63" fitToWidth="0" fitToHeight="0" pageOrder="overThenDown" orientation="landscape" useFirstPageNumber="1" r:id="rId1"/>
  <ignoredErrors>
    <ignoredError sqref="F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4"/>
  <sheetViews>
    <sheetView zoomScaleNormal="100" workbookViewId="0">
      <selection sqref="A1:E1"/>
    </sheetView>
  </sheetViews>
  <sheetFormatPr defaultRowHeight="11.25" customHeight="1"/>
  <cols>
    <col min="1" max="1" width="84.7109375" style="270" customWidth="1"/>
    <col min="2" max="2" width="16.28515625" style="270" customWidth="1"/>
    <col min="3" max="3" width="21" style="273" customWidth="1"/>
    <col min="4" max="4" width="16.42578125" style="270" customWidth="1"/>
    <col min="5" max="5" width="14.5703125" style="270" customWidth="1"/>
    <col min="6" max="59" width="15.7109375" style="270" customWidth="1"/>
    <col min="60" max="1023" width="1" style="270" customWidth="1"/>
    <col min="1024" max="1024" width="9.140625" style="270" customWidth="1"/>
    <col min="1025" max="1025" width="9.140625" customWidth="1"/>
  </cols>
  <sheetData>
    <row r="1" spans="1:5" ht="15.75">
      <c r="A1" s="262" t="s">
        <v>350</v>
      </c>
      <c r="B1" s="262"/>
      <c r="C1" s="262"/>
      <c r="D1" s="262"/>
      <c r="E1" s="262"/>
    </row>
    <row r="2" spans="1:5" ht="11.25" customHeight="1">
      <c r="A2" s="228"/>
      <c r="B2" s="228"/>
      <c r="C2" s="228"/>
      <c r="D2" s="228"/>
      <c r="E2" s="228"/>
    </row>
    <row r="3" spans="1:5" ht="11.25" customHeight="1">
      <c r="A3" s="330" t="s">
        <v>1</v>
      </c>
      <c r="B3" s="330"/>
      <c r="C3" s="330"/>
      <c r="D3" s="330"/>
      <c r="E3" s="330"/>
    </row>
    <row r="4" spans="1:5" ht="11.25" customHeight="1">
      <c r="A4" s="331" t="s">
        <v>351</v>
      </c>
      <c r="B4" s="331"/>
      <c r="C4" s="331"/>
      <c r="D4" s="331"/>
      <c r="E4" s="331"/>
    </row>
    <row r="5" spans="1:5" ht="11.25" customHeight="1">
      <c r="A5" s="332" t="s">
        <v>4</v>
      </c>
      <c r="B5" s="332"/>
      <c r="C5" s="332"/>
      <c r="D5" s="332"/>
      <c r="E5" s="332"/>
    </row>
    <row r="6" spans="1:5" ht="11.25" customHeight="1">
      <c r="A6" s="332" t="str">
        <f>'Anexo_7_-_RP_Poder_e_Órgão'!A7:M7</f>
        <v>JANEIRO A ABRIL DE 2024/BIMESTRE MARÇO - ABRIL</v>
      </c>
      <c r="B6" s="332"/>
      <c r="C6" s="332"/>
      <c r="D6" s="332"/>
      <c r="E6" s="332"/>
    </row>
    <row r="7" spans="1:5" ht="11.25" customHeight="1">
      <c r="A7" s="271"/>
      <c r="B7" s="271"/>
      <c r="C7" s="271"/>
      <c r="D7" s="271"/>
      <c r="E7" s="271"/>
    </row>
    <row r="8" spans="1:5" ht="11.25" customHeight="1">
      <c r="A8" s="270" t="s">
        <v>352</v>
      </c>
      <c r="B8" s="272"/>
      <c r="E8" s="274" t="s">
        <v>6</v>
      </c>
    </row>
    <row r="9" spans="1:5" s="120" customFormat="1" ht="21" customHeight="1">
      <c r="A9" s="275" t="s">
        <v>3</v>
      </c>
      <c r="B9" s="333" t="s">
        <v>14</v>
      </c>
      <c r="C9" s="333"/>
      <c r="D9" s="333"/>
      <c r="E9" s="333"/>
    </row>
    <row r="10" spans="1:5" ht="11.25" customHeight="1">
      <c r="A10" s="276" t="s">
        <v>11</v>
      </c>
      <c r="B10" s="334"/>
      <c r="C10" s="334"/>
      <c r="D10" s="334"/>
      <c r="E10" s="334"/>
    </row>
    <row r="11" spans="1:5" ht="11.25" customHeight="1">
      <c r="A11" s="277" t="s">
        <v>353</v>
      </c>
      <c r="B11" s="335">
        <f>'Anexo_1_-_Balanço_Orçamentário'!C88</f>
        <v>300767</v>
      </c>
      <c r="C11" s="335"/>
      <c r="D11" s="335"/>
      <c r="E11" s="335"/>
    </row>
    <row r="12" spans="1:5" ht="11.25" customHeight="1">
      <c r="A12" s="277" t="s">
        <v>354</v>
      </c>
      <c r="B12" s="335">
        <f>'Anexo_1_-_Balanço_Orçamentário'!E88</f>
        <v>300767</v>
      </c>
      <c r="C12" s="335"/>
      <c r="D12" s="335"/>
      <c r="E12" s="335"/>
    </row>
    <row r="13" spans="1:5" ht="11.25" customHeight="1">
      <c r="A13" s="277" t="s">
        <v>355</v>
      </c>
      <c r="B13" s="335">
        <f>'Anexo_1_-_Balanço_Orçamentário'!J88</f>
        <v>122404.8</v>
      </c>
      <c r="C13" s="335"/>
      <c r="D13" s="335"/>
      <c r="E13" s="335"/>
    </row>
    <row r="14" spans="1:5" ht="11.25" customHeight="1">
      <c r="A14" s="277" t="s">
        <v>356</v>
      </c>
      <c r="B14" s="336">
        <f>'Anexo_1_-_Balanço_Orçamentário'!I89</f>
        <v>0</v>
      </c>
      <c r="C14" s="336"/>
      <c r="D14" s="336"/>
      <c r="E14" s="336"/>
    </row>
    <row r="15" spans="1:5" ht="11.25" customHeight="1">
      <c r="A15" s="277" t="s">
        <v>357</v>
      </c>
      <c r="B15" s="335">
        <f>'Anexo_1_-_Balanço_Orçamentário'!D91</f>
        <v>0</v>
      </c>
      <c r="C15" s="335"/>
      <c r="D15" s="335"/>
      <c r="E15" s="335"/>
    </row>
    <row r="16" spans="1:5" ht="11.25" customHeight="1">
      <c r="A16" s="276" t="s">
        <v>99</v>
      </c>
      <c r="B16" s="337"/>
      <c r="C16" s="337"/>
      <c r="D16" s="337"/>
      <c r="E16" s="337"/>
    </row>
    <row r="17" spans="1:5" ht="11.25" customHeight="1">
      <c r="A17" s="278" t="s">
        <v>358</v>
      </c>
      <c r="B17" s="335">
        <f>'Anexo_1_-_Balanço_Orçamentário'!B121</f>
        <v>300767</v>
      </c>
      <c r="C17" s="335"/>
      <c r="D17" s="335"/>
      <c r="E17" s="335"/>
    </row>
    <row r="18" spans="1:5" ht="11.25" customHeight="1">
      <c r="A18" s="278" t="s">
        <v>359</v>
      </c>
      <c r="B18" s="335">
        <f>B19-B17</f>
        <v>0</v>
      </c>
      <c r="C18" s="335"/>
      <c r="D18" s="335"/>
      <c r="E18" s="335"/>
    </row>
    <row r="19" spans="1:5" ht="11.25" customHeight="1">
      <c r="A19" s="278" t="s">
        <v>360</v>
      </c>
      <c r="B19" s="335">
        <f>'Anexo_1_-_Balanço_Orçamentário'!C121</f>
        <v>300767</v>
      </c>
      <c r="C19" s="335"/>
      <c r="D19" s="335"/>
      <c r="E19" s="335"/>
    </row>
    <row r="20" spans="1:5" ht="11.25" customHeight="1">
      <c r="A20" s="278" t="s">
        <v>361</v>
      </c>
      <c r="B20" s="335">
        <f>'Anexo_1_-_Balanço_Orçamentário'!E121</f>
        <v>194711.08000000002</v>
      </c>
      <c r="C20" s="335"/>
      <c r="D20" s="335"/>
      <c r="E20" s="335"/>
    </row>
    <row r="21" spans="1:5" ht="11.25" customHeight="1">
      <c r="A21" s="277" t="s">
        <v>362</v>
      </c>
      <c r="B21" s="335">
        <f>'Anexo_1_-_Balanço_Orçamentário'!H121</f>
        <v>53266.21</v>
      </c>
      <c r="C21" s="335"/>
      <c r="D21" s="335"/>
      <c r="E21" s="335"/>
    </row>
    <row r="22" spans="1:5" ht="11.25" customHeight="1">
      <c r="A22" s="278" t="s">
        <v>363</v>
      </c>
      <c r="B22" s="335">
        <f>'Anexo_1_-_Balanço_Orçamentário'!J121</f>
        <v>53266.21</v>
      </c>
      <c r="C22" s="335"/>
      <c r="D22" s="335"/>
      <c r="E22" s="335"/>
    </row>
    <row r="23" spans="1:5" ht="11.25" customHeight="1">
      <c r="A23" s="279" t="s">
        <v>364</v>
      </c>
      <c r="B23" s="338">
        <f>'Anexo_1_-_Balanço_Orçamentário'!H122</f>
        <v>0</v>
      </c>
      <c r="C23" s="338"/>
      <c r="D23" s="338"/>
      <c r="E23" s="338"/>
    </row>
    <row r="24" spans="1:5" s="120" customFormat="1" ht="21" customHeight="1">
      <c r="A24" s="275" t="s">
        <v>365</v>
      </c>
      <c r="B24" s="333" t="s">
        <v>14</v>
      </c>
      <c r="C24" s="333"/>
      <c r="D24" s="333"/>
      <c r="E24" s="333"/>
    </row>
    <row r="25" spans="1:5" ht="11.25" customHeight="1">
      <c r="A25" s="278" t="s">
        <v>366</v>
      </c>
      <c r="B25" s="339">
        <f>'Anexo_2_-_Função_e_Subfunção'!F181</f>
        <v>194711.08000000002</v>
      </c>
      <c r="C25" s="339"/>
      <c r="D25" s="339"/>
      <c r="E25" s="339"/>
    </row>
    <row r="26" spans="1:5" ht="11.25" customHeight="1">
      <c r="A26" s="280" t="s">
        <v>367</v>
      </c>
      <c r="B26" s="338">
        <f>'Anexo_2_-_Função_e_Subfunção'!J181</f>
        <v>53266.21</v>
      </c>
      <c r="C26" s="338"/>
      <c r="D26" s="338"/>
      <c r="E26" s="338"/>
    </row>
    <row r="27" spans="1:5" s="120" customFormat="1" ht="23.25" customHeight="1">
      <c r="A27" s="281" t="s">
        <v>368</v>
      </c>
      <c r="B27" s="340" t="s">
        <v>14</v>
      </c>
      <c r="C27" s="340"/>
      <c r="D27" s="340"/>
      <c r="E27" s="340"/>
    </row>
    <row r="28" spans="1:5" ht="15.75" customHeight="1">
      <c r="A28" s="282" t="s">
        <v>369</v>
      </c>
      <c r="B28" s="341"/>
      <c r="C28" s="341"/>
      <c r="D28" s="341"/>
      <c r="E28" s="341"/>
    </row>
    <row r="29" spans="1:5" ht="11.25" customHeight="1">
      <c r="A29" s="278"/>
      <c r="D29" s="273"/>
      <c r="E29" s="283"/>
    </row>
    <row r="30" spans="1:5" s="120" customFormat="1">
      <c r="A30" s="284" t="s">
        <v>370</v>
      </c>
      <c r="B30" s="333" t="s">
        <v>14</v>
      </c>
      <c r="C30" s="333"/>
      <c r="D30" s="333"/>
      <c r="E30" s="333"/>
    </row>
    <row r="31" spans="1:5" s="286" customFormat="1" ht="11.25" customHeight="1">
      <c r="A31" s="285" t="s">
        <v>371</v>
      </c>
      <c r="B31" s="334"/>
      <c r="C31" s="334"/>
      <c r="D31" s="334"/>
      <c r="E31" s="334"/>
    </row>
    <row r="32" spans="1:5" ht="11.25" customHeight="1">
      <c r="A32" s="278" t="s">
        <v>372</v>
      </c>
      <c r="B32" s="337"/>
      <c r="C32" s="337"/>
      <c r="D32" s="337"/>
      <c r="E32" s="337"/>
    </row>
    <row r="33" spans="1:5" ht="11.25" customHeight="1">
      <c r="A33" s="278" t="s">
        <v>373</v>
      </c>
      <c r="B33" s="337"/>
      <c r="C33" s="337"/>
      <c r="D33" s="337"/>
      <c r="E33" s="337"/>
    </row>
    <row r="34" spans="1:5" ht="11.25" customHeight="1">
      <c r="A34" s="278" t="s">
        <v>374</v>
      </c>
      <c r="B34" s="337"/>
      <c r="C34" s="337"/>
      <c r="D34" s="337"/>
      <c r="E34" s="337"/>
    </row>
    <row r="35" spans="1:5" ht="11.25" customHeight="1">
      <c r="A35" s="285" t="s">
        <v>375</v>
      </c>
      <c r="B35" s="337"/>
      <c r="C35" s="337"/>
      <c r="D35" s="337"/>
      <c r="E35" s="337"/>
    </row>
    <row r="36" spans="1:5" ht="11.25" customHeight="1">
      <c r="A36" s="278" t="s">
        <v>372</v>
      </c>
      <c r="B36" s="337"/>
      <c r="C36" s="337"/>
      <c r="D36" s="337"/>
      <c r="E36" s="337"/>
    </row>
    <row r="37" spans="1:5" ht="11.25" customHeight="1">
      <c r="A37" s="278" t="s">
        <v>373</v>
      </c>
      <c r="B37" s="337"/>
      <c r="C37" s="337"/>
      <c r="D37" s="337"/>
      <c r="E37" s="337"/>
    </row>
    <row r="38" spans="1:5" ht="11.25" customHeight="1">
      <c r="A38" s="279" t="s">
        <v>374</v>
      </c>
      <c r="B38" s="342"/>
      <c r="C38" s="342"/>
      <c r="D38" s="342"/>
      <c r="E38" s="342"/>
    </row>
    <row r="39" spans="1:5" ht="11.25" customHeight="1">
      <c r="A39" s="278"/>
      <c r="E39" s="283"/>
    </row>
    <row r="40" spans="1:5" ht="11.25" customHeight="1">
      <c r="A40" s="287"/>
      <c r="B40" s="287" t="s">
        <v>376</v>
      </c>
      <c r="C40" s="287" t="s">
        <v>377</v>
      </c>
      <c r="D40" s="343" t="s">
        <v>378</v>
      </c>
      <c r="E40" s="343"/>
    </row>
    <row r="41" spans="1:5" ht="11.25" customHeight="1">
      <c r="A41" s="288" t="s">
        <v>379</v>
      </c>
      <c r="B41" s="288" t="s">
        <v>380</v>
      </c>
      <c r="C41" s="288" t="s">
        <v>14</v>
      </c>
      <c r="D41" s="289"/>
      <c r="E41" s="290"/>
    </row>
    <row r="42" spans="1:5" ht="11.25" customHeight="1">
      <c r="A42" s="291"/>
      <c r="B42" s="288" t="s">
        <v>381</v>
      </c>
      <c r="C42" s="288"/>
      <c r="D42" s="289"/>
      <c r="E42" s="290"/>
    </row>
    <row r="43" spans="1:5" ht="11.25" customHeight="1">
      <c r="A43" s="292"/>
      <c r="B43" s="293" t="s">
        <v>15</v>
      </c>
      <c r="C43" s="293" t="s">
        <v>16</v>
      </c>
      <c r="D43" s="344" t="s">
        <v>17</v>
      </c>
      <c r="E43" s="344"/>
    </row>
    <row r="44" spans="1:5" ht="11.25" customHeight="1">
      <c r="A44" s="277" t="s">
        <v>382</v>
      </c>
      <c r="B44" s="283"/>
      <c r="C44" s="277"/>
      <c r="D44" s="294"/>
      <c r="E44" s="295"/>
    </row>
    <row r="45" spans="1:5" ht="11.25" customHeight="1">
      <c r="A45" s="280" t="s">
        <v>383</v>
      </c>
      <c r="B45" s="296"/>
      <c r="C45" s="280"/>
      <c r="D45" s="279"/>
      <c r="E45" s="296"/>
    </row>
    <row r="46" spans="1:5" ht="11.25" customHeight="1">
      <c r="A46" s="278"/>
      <c r="E46" s="283"/>
    </row>
    <row r="47" spans="1:5" ht="11.25" customHeight="1">
      <c r="A47" s="333" t="s">
        <v>384</v>
      </c>
      <c r="B47" s="297" t="s">
        <v>385</v>
      </c>
      <c r="C47" s="287" t="s">
        <v>386</v>
      </c>
      <c r="D47" s="298" t="s">
        <v>387</v>
      </c>
      <c r="E47" s="287" t="s">
        <v>317</v>
      </c>
    </row>
    <row r="48" spans="1:5" ht="11.25" customHeight="1">
      <c r="A48" s="333"/>
      <c r="B48" s="299"/>
      <c r="C48" s="293" t="s">
        <v>14</v>
      </c>
      <c r="D48" s="300" t="s">
        <v>14</v>
      </c>
      <c r="E48" s="293" t="s">
        <v>388</v>
      </c>
    </row>
    <row r="49" spans="1:5" ht="11.25" customHeight="1">
      <c r="A49" s="277" t="s">
        <v>389</v>
      </c>
      <c r="B49" s="301">
        <f>SUM(B50:B54)</f>
        <v>0</v>
      </c>
      <c r="C49" s="301">
        <f>SUM(C50:C54)</f>
        <v>0</v>
      </c>
      <c r="D49" s="301">
        <f>SUM(D50:D54)</f>
        <v>0</v>
      </c>
      <c r="E49" s="301">
        <f>SUM(E50:E54)</f>
        <v>0</v>
      </c>
    </row>
    <row r="50" spans="1:5" ht="11.25" customHeight="1">
      <c r="A50" s="277" t="s">
        <v>390</v>
      </c>
      <c r="B50" s="301"/>
      <c r="C50" s="302"/>
      <c r="D50" s="302"/>
      <c r="E50" s="303"/>
    </row>
    <row r="51" spans="1:5" ht="11.25" customHeight="1">
      <c r="A51" s="277" t="s">
        <v>391</v>
      </c>
      <c r="B51" s="301"/>
      <c r="C51" s="302"/>
      <c r="D51" s="302"/>
      <c r="E51" s="303"/>
    </row>
    <row r="52" spans="1:5" ht="11.25" customHeight="1">
      <c r="A52" s="277" t="s">
        <v>392</v>
      </c>
      <c r="B52" s="301"/>
      <c r="C52" s="302"/>
      <c r="D52" s="302"/>
      <c r="E52" s="303"/>
    </row>
    <row r="53" spans="1:5" ht="11.25" customHeight="1">
      <c r="A53" s="277" t="s">
        <v>393</v>
      </c>
      <c r="B53" s="301">
        <f>'Anexo_7_-_RP_Poder_e_Órgão'!B30+'Anexo_7_-_RP_Poder_e_Órgão'!C30</f>
        <v>0</v>
      </c>
      <c r="C53" s="302">
        <f>'Anexo_7_-_RP_Poder_e_Órgão'!E30</f>
        <v>0</v>
      </c>
      <c r="D53" s="302">
        <f>'Anexo_7_-_RP_Poder_e_Órgão'!D30</f>
        <v>0</v>
      </c>
      <c r="E53" s="303">
        <f>'Anexo_7_-_RP_Poder_e_Órgão'!F30</f>
        <v>0</v>
      </c>
    </row>
    <row r="54" spans="1:5" ht="11.25" customHeight="1">
      <c r="A54" s="277" t="s">
        <v>394</v>
      </c>
      <c r="B54" s="301"/>
      <c r="C54" s="302"/>
      <c r="D54" s="302"/>
      <c r="E54" s="303"/>
    </row>
    <row r="55" spans="1:5" ht="11.25" customHeight="1">
      <c r="A55" s="277" t="s">
        <v>395</v>
      </c>
      <c r="B55" s="301">
        <f>SUM(B56:B60)</f>
        <v>360482.98000000004</v>
      </c>
      <c r="C55" s="301">
        <f>SUM(C56:C60)</f>
        <v>45812.33</v>
      </c>
      <c r="D55" s="301">
        <f>SUM(D56:D60)</f>
        <v>219962.46</v>
      </c>
      <c r="E55" s="301">
        <f>SUM(E56:E60)</f>
        <v>94708.190000000061</v>
      </c>
    </row>
    <row r="56" spans="1:5" ht="11.25" customHeight="1">
      <c r="A56" s="277" t="s">
        <v>390</v>
      </c>
      <c r="B56" s="301"/>
      <c r="C56" s="302"/>
      <c r="D56" s="302"/>
      <c r="E56" s="303"/>
    </row>
    <row r="57" spans="1:5" ht="11.25" customHeight="1">
      <c r="A57" s="277" t="s">
        <v>391</v>
      </c>
      <c r="B57" s="301"/>
      <c r="C57" s="302"/>
      <c r="D57" s="302"/>
      <c r="E57" s="303"/>
    </row>
    <row r="58" spans="1:5" ht="11.25" customHeight="1">
      <c r="A58" s="277" t="s">
        <v>392</v>
      </c>
      <c r="B58" s="301"/>
      <c r="C58" s="302"/>
      <c r="D58" s="302"/>
      <c r="E58" s="303"/>
    </row>
    <row r="59" spans="1:5" ht="11.25" customHeight="1">
      <c r="A59" s="277" t="s">
        <v>393</v>
      </c>
      <c r="B59" s="301">
        <f>'Anexo_7_-_RP_Poder_e_Órgão'!G30+'Anexo_7_-_RP_Poder_e_Órgão'!H30</f>
        <v>360482.98000000004</v>
      </c>
      <c r="C59" s="302">
        <f>'Anexo_7_-_RP_Poder_e_Órgão'!K30</f>
        <v>45812.33</v>
      </c>
      <c r="D59" s="302">
        <f>'Anexo_7_-_RP_Poder_e_Órgão'!J30</f>
        <v>219962.46</v>
      </c>
      <c r="E59" s="303">
        <f>'Anexo_7_-_RP_Poder_e_Órgão'!L30</f>
        <v>94708.190000000061</v>
      </c>
    </row>
    <row r="60" spans="1:5" ht="11.25" customHeight="1">
      <c r="A60" s="277" t="s">
        <v>394</v>
      </c>
      <c r="B60" s="301"/>
      <c r="C60" s="302"/>
      <c r="D60" s="304"/>
      <c r="E60" s="305"/>
    </row>
    <row r="61" spans="1:5" ht="11.25" customHeight="1">
      <c r="A61" s="306" t="s">
        <v>396</v>
      </c>
      <c r="B61" s="307">
        <f>B49+B55</f>
        <v>360482.98000000004</v>
      </c>
      <c r="C61" s="307">
        <f>C49+C55</f>
        <v>45812.33</v>
      </c>
      <c r="D61" s="307">
        <f>D49+D55</f>
        <v>219962.46</v>
      </c>
      <c r="E61" s="307">
        <f>E49+E55</f>
        <v>94708.190000000061</v>
      </c>
    </row>
    <row r="62" spans="1:5" ht="11.25" customHeight="1">
      <c r="A62" s="287"/>
      <c r="B62" s="308" t="s">
        <v>397</v>
      </c>
      <c r="C62" s="345" t="s">
        <v>398</v>
      </c>
      <c r="D62" s="345"/>
      <c r="E62" s="345"/>
    </row>
    <row r="63" spans="1:5" ht="11.25" customHeight="1">
      <c r="A63" s="288" t="s">
        <v>399</v>
      </c>
      <c r="B63" s="309" t="s">
        <v>14</v>
      </c>
      <c r="C63" s="298" t="s">
        <v>400</v>
      </c>
      <c r="D63" s="343" t="s">
        <v>401</v>
      </c>
      <c r="E63" s="343"/>
    </row>
    <row r="64" spans="1:5" ht="11.25" customHeight="1">
      <c r="A64" s="293"/>
      <c r="B64" s="299"/>
      <c r="C64" s="293" t="s">
        <v>402</v>
      </c>
      <c r="D64" s="300"/>
      <c r="E64" s="299"/>
    </row>
    <row r="65" spans="1:5" ht="11.25" customHeight="1">
      <c r="A65" s="277" t="s">
        <v>403</v>
      </c>
      <c r="B65" s="283"/>
      <c r="C65" s="310"/>
      <c r="D65" s="294"/>
      <c r="E65" s="295"/>
    </row>
    <row r="66" spans="1:5" ht="11.25" customHeight="1">
      <c r="A66" s="277" t="s">
        <v>404</v>
      </c>
      <c r="B66" s="283"/>
      <c r="C66" s="310"/>
      <c r="D66" s="278"/>
      <c r="E66" s="283"/>
    </row>
    <row r="67" spans="1:5" ht="11.25" customHeight="1">
      <c r="A67" s="277" t="s">
        <v>405</v>
      </c>
      <c r="B67" s="283"/>
      <c r="C67" s="310"/>
      <c r="D67" s="278"/>
      <c r="E67" s="283"/>
    </row>
    <row r="68" spans="1:5" ht="11.25" customHeight="1">
      <c r="A68" s="280" t="s">
        <v>406</v>
      </c>
      <c r="B68" s="296"/>
      <c r="C68" s="311"/>
      <c r="D68" s="312"/>
      <c r="E68" s="313"/>
    </row>
    <row r="69" spans="1:5" s="120" customFormat="1" ht="21.75" customHeight="1">
      <c r="A69" s="314" t="s">
        <v>407</v>
      </c>
      <c r="B69" s="333" t="s">
        <v>408</v>
      </c>
      <c r="C69" s="333"/>
      <c r="D69" s="333" t="s">
        <v>409</v>
      </c>
      <c r="E69" s="333"/>
    </row>
    <row r="70" spans="1:5" ht="11.25" customHeight="1">
      <c r="A70" s="315" t="s">
        <v>410</v>
      </c>
      <c r="B70" s="316"/>
      <c r="C70" s="317"/>
      <c r="D70" s="294"/>
      <c r="E70" s="295"/>
    </row>
    <row r="71" spans="1:5" ht="11.25" customHeight="1">
      <c r="A71" s="280" t="s">
        <v>411</v>
      </c>
      <c r="B71" s="279"/>
      <c r="C71" s="296"/>
      <c r="D71" s="279"/>
      <c r="E71" s="296"/>
    </row>
    <row r="72" spans="1:5" s="120" customFormat="1" ht="21.75" customHeight="1">
      <c r="A72" s="275" t="s">
        <v>412</v>
      </c>
      <c r="B72" s="275" t="s">
        <v>413</v>
      </c>
      <c r="C72" s="318" t="s">
        <v>414</v>
      </c>
      <c r="D72" s="275" t="s">
        <v>415</v>
      </c>
      <c r="E72" s="275" t="s">
        <v>416</v>
      </c>
    </row>
    <row r="73" spans="1:5" ht="11.25" customHeight="1">
      <c r="A73" s="277" t="s">
        <v>417</v>
      </c>
      <c r="B73" s="315"/>
      <c r="C73" s="319"/>
      <c r="D73" s="315"/>
      <c r="E73" s="315"/>
    </row>
    <row r="74" spans="1:5" ht="11.25" customHeight="1">
      <c r="A74" s="277" t="s">
        <v>418</v>
      </c>
      <c r="B74" s="277"/>
      <c r="C74" s="320"/>
      <c r="D74" s="277"/>
      <c r="E74" s="277"/>
    </row>
    <row r="75" spans="1:5" ht="11.25" customHeight="1">
      <c r="A75" s="277" t="s">
        <v>419</v>
      </c>
      <c r="B75" s="277"/>
      <c r="C75" s="320"/>
      <c r="D75" s="277"/>
      <c r="E75" s="277"/>
    </row>
    <row r="76" spans="1:5" ht="11.25" customHeight="1">
      <c r="A76" s="277" t="s">
        <v>374</v>
      </c>
      <c r="B76" s="277"/>
      <c r="C76" s="320"/>
      <c r="D76" s="277"/>
      <c r="E76" s="277"/>
    </row>
    <row r="77" spans="1:5" ht="11.25" customHeight="1">
      <c r="A77" s="277" t="s">
        <v>420</v>
      </c>
      <c r="B77" s="277"/>
      <c r="C77" s="320"/>
      <c r="D77" s="277"/>
      <c r="E77" s="277"/>
    </row>
    <row r="78" spans="1:5" ht="11.25" customHeight="1">
      <c r="A78" s="277" t="s">
        <v>418</v>
      </c>
      <c r="B78" s="277"/>
      <c r="C78" s="320"/>
      <c r="D78" s="277"/>
      <c r="E78" s="277"/>
    </row>
    <row r="79" spans="1:5" ht="11.25" customHeight="1">
      <c r="A79" s="277" t="s">
        <v>419</v>
      </c>
      <c r="B79" s="277"/>
      <c r="C79" s="320"/>
      <c r="D79" s="277"/>
      <c r="E79" s="277"/>
    </row>
    <row r="80" spans="1:5" ht="11.25" customHeight="1">
      <c r="A80" s="277" t="s">
        <v>374</v>
      </c>
      <c r="B80" s="277"/>
      <c r="C80" s="320"/>
      <c r="D80" s="277"/>
      <c r="E80" s="277"/>
    </row>
    <row r="81" spans="1:21" s="120" customFormat="1" ht="21" customHeight="1">
      <c r="A81" s="275" t="s">
        <v>421</v>
      </c>
      <c r="B81" s="333" t="s">
        <v>408</v>
      </c>
      <c r="C81" s="333"/>
      <c r="D81" s="333" t="s">
        <v>422</v>
      </c>
      <c r="E81" s="333"/>
    </row>
    <row r="82" spans="1:21" ht="11.25" customHeight="1">
      <c r="A82" s="277" t="s">
        <v>423</v>
      </c>
      <c r="B82" s="294"/>
      <c r="C82" s="295"/>
      <c r="D82" s="294"/>
      <c r="E82" s="295"/>
    </row>
    <row r="83" spans="1:21" ht="11.25" customHeight="1">
      <c r="A83" s="280" t="s">
        <v>424</v>
      </c>
      <c r="B83" s="279"/>
      <c r="C83" s="296"/>
      <c r="D83" s="312"/>
      <c r="E83" s="313"/>
    </row>
    <row r="84" spans="1:21" ht="11.25" customHeight="1">
      <c r="A84" s="279"/>
      <c r="B84" s="321"/>
      <c r="E84" s="283"/>
    </row>
    <row r="85" spans="1:21" ht="11.25" customHeight="1">
      <c r="A85" s="287"/>
      <c r="B85" s="308" t="s">
        <v>425</v>
      </c>
      <c r="C85" s="345" t="s">
        <v>426</v>
      </c>
      <c r="D85" s="345"/>
      <c r="E85" s="345"/>
    </row>
    <row r="86" spans="1:21" ht="11.25" customHeight="1">
      <c r="A86" s="288" t="s">
        <v>427</v>
      </c>
      <c r="B86" s="309" t="s">
        <v>14</v>
      </c>
      <c r="C86" s="298" t="s">
        <v>400</v>
      </c>
      <c r="D86" s="343" t="s">
        <v>401</v>
      </c>
      <c r="E86" s="343"/>
    </row>
    <row r="87" spans="1:21" ht="11.25" customHeight="1">
      <c r="A87" s="293"/>
      <c r="B87" s="322"/>
      <c r="C87" s="293" t="s">
        <v>402</v>
      </c>
      <c r="D87" s="300"/>
      <c r="E87" s="299"/>
    </row>
    <row r="88" spans="1:21" ht="11.25" customHeight="1">
      <c r="A88" s="306" t="s">
        <v>428</v>
      </c>
      <c r="B88" s="323"/>
      <c r="C88" s="324"/>
      <c r="D88" s="282"/>
      <c r="E88" s="323"/>
    </row>
    <row r="89" spans="1:21" ht="11.25" customHeight="1">
      <c r="A89" s="282"/>
      <c r="B89" s="325"/>
      <c r="C89" s="326"/>
      <c r="D89" s="325"/>
      <c r="E89" s="323"/>
    </row>
    <row r="90" spans="1:21" s="120" customFormat="1" ht="21.75" customHeight="1">
      <c r="A90" s="327" t="s">
        <v>429</v>
      </c>
      <c r="B90" s="333" t="s">
        <v>430</v>
      </c>
      <c r="C90" s="333"/>
      <c r="D90" s="333"/>
      <c r="E90" s="333"/>
    </row>
    <row r="91" spans="1:21" ht="11.25" customHeight="1">
      <c r="A91" s="306" t="s">
        <v>431</v>
      </c>
      <c r="B91" s="282"/>
      <c r="C91" s="326"/>
      <c r="D91" s="325"/>
      <c r="E91" s="323"/>
    </row>
    <row r="92" spans="1:21" ht="16.5" customHeight="1">
      <c r="A92" s="270" t="str">
        <f>'Anexo_7_-_RP_Poder_e_Órgão'!A31:M31</f>
        <v>FONTE: Sistema FIPLAN, Unidade Responsável: SEFAZ/SATE. Emissão: em 16/07/2024</v>
      </c>
      <c r="F92" s="328"/>
      <c r="G92" s="328"/>
      <c r="H92" s="328"/>
      <c r="I92" s="328"/>
      <c r="J92" s="328"/>
      <c r="K92" s="328"/>
      <c r="L92" s="328"/>
      <c r="M92" s="328"/>
      <c r="N92" s="328"/>
      <c r="O92" s="328"/>
      <c r="P92" s="328"/>
      <c r="Q92" s="328"/>
      <c r="R92" s="328"/>
      <c r="S92" s="328"/>
      <c r="T92" s="328"/>
      <c r="U92" s="328"/>
    </row>
    <row r="93" spans="1:21" ht="12.75">
      <c r="A93" s="346"/>
      <c r="B93" s="346"/>
      <c r="C93" s="346"/>
      <c r="D93" s="346"/>
      <c r="E93" s="346"/>
    </row>
    <row r="94" spans="1:21" ht="11.25" customHeight="1">
      <c r="A94" s="329"/>
    </row>
  </sheetData>
  <mergeCells count="48">
    <mergeCell ref="B81:C81"/>
    <mergeCell ref="D81:E81"/>
    <mergeCell ref="C85:E85"/>
    <mergeCell ref="D86:E86"/>
    <mergeCell ref="B90:E90"/>
    <mergeCell ref="A93:E93"/>
    <mergeCell ref="D43:E43"/>
    <mergeCell ref="A47:A48"/>
    <mergeCell ref="C62:E62"/>
    <mergeCell ref="D63:E63"/>
    <mergeCell ref="B69:C69"/>
    <mergeCell ref="D69:E69"/>
    <mergeCell ref="B34:E34"/>
    <mergeCell ref="B35:E35"/>
    <mergeCell ref="B36:E36"/>
    <mergeCell ref="B37:E37"/>
    <mergeCell ref="B38:E38"/>
    <mergeCell ref="D40:E40"/>
    <mergeCell ref="B27:E27"/>
    <mergeCell ref="B28:E28"/>
    <mergeCell ref="B30:E30"/>
    <mergeCell ref="B31:E31"/>
    <mergeCell ref="B32:E32"/>
    <mergeCell ref="B33:E33"/>
    <mergeCell ref="B21:E21"/>
    <mergeCell ref="B22:E22"/>
    <mergeCell ref="B23:E23"/>
    <mergeCell ref="B24:E24"/>
    <mergeCell ref="B25:E25"/>
    <mergeCell ref="B26:E26"/>
    <mergeCell ref="B15:E15"/>
    <mergeCell ref="B16:E16"/>
    <mergeCell ref="B17:E17"/>
    <mergeCell ref="B18:E18"/>
    <mergeCell ref="B19:E19"/>
    <mergeCell ref="B20:E20"/>
    <mergeCell ref="B9:E9"/>
    <mergeCell ref="B10:E10"/>
    <mergeCell ref="B11:E11"/>
    <mergeCell ref="B12:E12"/>
    <mergeCell ref="B13:E13"/>
    <mergeCell ref="B14:E14"/>
    <mergeCell ref="A1:E1"/>
    <mergeCell ref="A2:E2"/>
    <mergeCell ref="A3:E3"/>
    <mergeCell ref="A4:E4"/>
    <mergeCell ref="A5:E5"/>
    <mergeCell ref="A6:E6"/>
  </mergeCells>
  <printOptions horizontalCentered="1"/>
  <pageMargins left="0.78740157480314998" right="0.78740157480314998" top="0.98385826771653506" bottom="0.98385826771653506" header="0.511811023622047" footer="0.511811023622047"/>
  <pageSetup paperSize="9" scale="55"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8" ma:contentTypeDescription="Crie um novo documento." ma:contentTypeScope="" ma:versionID="6d545cddd53d4e000235a135612cb809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5017b5ad59b93c8c305133a58a09c066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Props1.xml><?xml version="1.0" encoding="utf-8"?>
<ds:datastoreItem xmlns:ds="http://schemas.openxmlformats.org/officeDocument/2006/customXml" ds:itemID="{66E8B486-BA31-41AD-AC50-787A1A38E77D}"/>
</file>

<file path=customXml/itemProps2.xml><?xml version="1.0" encoding="utf-8"?>
<ds:datastoreItem xmlns:ds="http://schemas.openxmlformats.org/officeDocument/2006/customXml" ds:itemID="{07D14BDC-3AC2-432B-A6BA-E4AB18B051B0}"/>
</file>

<file path=customXml/itemProps3.xml><?xml version="1.0" encoding="utf-8"?>
<ds:datastoreItem xmlns:ds="http://schemas.openxmlformats.org/officeDocument/2006/customXml" ds:itemID="{AC0AA97E-B0DE-4DDA-9F92-36BB6C6A1F8B}"/>
</file>

<file path=docProps/app.xml><?xml version="1.0" encoding="utf-8"?>
<Properties xmlns="http://schemas.openxmlformats.org/officeDocument/2006/extended-properties" xmlns:vt="http://schemas.openxmlformats.org/officeDocument/2006/docPropsVTypes">
  <TotalTime>687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Anexo_1_-_Balanço_Orçamentário</vt:lpstr>
      <vt:lpstr>Anexo_2_-_Função_e_Subfunção</vt:lpstr>
      <vt:lpstr>Anexo_7_-_RP_Poder_e_Órgão</vt:lpstr>
      <vt:lpstr>Anexo_14_-_Simplificado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Anderson Matos</cp:lastModifiedBy>
  <cp:revision>111</cp:revision>
  <cp:lastPrinted>2017-05-12T16:23:17Z</cp:lastPrinted>
  <dcterms:created xsi:type="dcterms:W3CDTF">2004-08-09T19:29:24Z</dcterms:created>
  <dcterms:modified xsi:type="dcterms:W3CDTF">2024-07-18T19:37:47Z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0x010100D3B307CAD439494E877E37F3DADAA8BD</vt:lpwstr>
  </property>
  <property fmtid="{D5CDD505-2E9C-101B-9397-08002B2CF9AE}" pid="3" name="MediaServiceImageTags">
    <vt:lpwstr/>
  </property>
</Properties>
</file>